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730" windowHeight="8610"/>
  </bookViews>
  <sheets>
    <sheet name="2025-2027" sheetId="2" r:id="rId1"/>
  </sheets>
  <definedNames>
    <definedName name="_xlnm.Print_Titles" localSheetId="0">'2025-2027'!$8:$8</definedName>
    <definedName name="_xlnm.Print_Area" localSheetId="0">'2025-2027'!$A$1:$E$223</definedName>
  </definedNames>
  <calcPr calcId="144525"/>
</workbook>
</file>

<file path=xl/calcChain.xml><?xml version="1.0" encoding="utf-8"?>
<calcChain xmlns="http://schemas.openxmlformats.org/spreadsheetml/2006/main">
  <c r="D191" i="2"/>
  <c r="E191"/>
  <c r="C191"/>
  <c r="D187" l="1"/>
  <c r="E187"/>
  <c r="C187"/>
  <c r="D168" l="1"/>
  <c r="E168"/>
  <c r="C168"/>
  <c r="C93" l="1"/>
  <c r="D11"/>
  <c r="E11"/>
  <c r="C11"/>
  <c r="D64" l="1"/>
  <c r="E64"/>
  <c r="C64"/>
  <c r="D173" l="1"/>
  <c r="E173"/>
  <c r="C173"/>
  <c r="D213" l="1"/>
  <c r="E213"/>
  <c r="C213"/>
  <c r="D183"/>
  <c r="E183"/>
  <c r="C183"/>
  <c r="C36" l="1"/>
  <c r="D36"/>
  <c r="E36"/>
  <c r="C110" l="1"/>
  <c r="D110"/>
  <c r="E110"/>
  <c r="C77"/>
  <c r="D77"/>
  <c r="C27"/>
  <c r="D27"/>
  <c r="E27"/>
  <c r="D179" l="1"/>
  <c r="E179"/>
  <c r="C179"/>
  <c r="D193"/>
  <c r="E193"/>
  <c r="C193"/>
  <c r="D130" l="1"/>
  <c r="E130"/>
  <c r="C130"/>
  <c r="E93" l="1"/>
  <c r="E38" l="1"/>
  <c r="D38"/>
  <c r="C38"/>
  <c r="D134" l="1"/>
  <c r="E134"/>
  <c r="C134"/>
  <c r="D124"/>
  <c r="E124"/>
  <c r="C124"/>
  <c r="D121"/>
  <c r="E121"/>
  <c r="C121"/>
  <c r="D119"/>
  <c r="E119"/>
  <c r="C119"/>
  <c r="D117"/>
  <c r="E117"/>
  <c r="C117"/>
  <c r="D114"/>
  <c r="E114"/>
  <c r="C114"/>
  <c r="D108"/>
  <c r="E108"/>
  <c r="C108"/>
  <c r="D74"/>
  <c r="E74"/>
  <c r="C74"/>
  <c r="C25" l="1"/>
  <c r="D25"/>
  <c r="E25"/>
  <c r="E219" l="1"/>
  <c r="E218" s="1"/>
  <c r="E217" s="1"/>
  <c r="D219"/>
  <c r="D218" s="1"/>
  <c r="D217" s="1"/>
  <c r="C219"/>
  <c r="C218" s="1"/>
  <c r="C217" s="1"/>
  <c r="E215"/>
  <c r="E212" s="1"/>
  <c r="D215"/>
  <c r="D212" s="1"/>
  <c r="C215"/>
  <c r="C212" s="1"/>
  <c r="E210"/>
  <c r="D210"/>
  <c r="C210"/>
  <c r="E208"/>
  <c r="D208"/>
  <c r="C208"/>
  <c r="E206"/>
  <c r="D206"/>
  <c r="C206"/>
  <c r="E204"/>
  <c r="D204"/>
  <c r="C204"/>
  <c r="E202"/>
  <c r="D202"/>
  <c r="C202"/>
  <c r="E200"/>
  <c r="D200"/>
  <c r="C200"/>
  <c r="E198"/>
  <c r="D198"/>
  <c r="C198"/>
  <c r="E195"/>
  <c r="D195"/>
  <c r="C195"/>
  <c r="C170" s="1"/>
  <c r="E189"/>
  <c r="D189"/>
  <c r="C189"/>
  <c r="E185"/>
  <c r="D185"/>
  <c r="C185"/>
  <c r="E181"/>
  <c r="D181"/>
  <c r="C181"/>
  <c r="E177"/>
  <c r="D177"/>
  <c r="C177"/>
  <c r="E175"/>
  <c r="D175"/>
  <c r="C175"/>
  <c r="E171"/>
  <c r="D171"/>
  <c r="C171"/>
  <c r="E166"/>
  <c r="E163" s="1"/>
  <c r="D166"/>
  <c r="D163" s="1"/>
  <c r="C166"/>
  <c r="C163" s="1"/>
  <c r="E164"/>
  <c r="D164"/>
  <c r="C164"/>
  <c r="C150"/>
  <c r="C149" s="1"/>
  <c r="E147"/>
  <c r="E146" s="1"/>
  <c r="E145" s="1"/>
  <c r="D147"/>
  <c r="D146" s="1"/>
  <c r="D145" s="1"/>
  <c r="C147"/>
  <c r="C146" s="1"/>
  <c r="E142"/>
  <c r="D142"/>
  <c r="C142"/>
  <c r="E140"/>
  <c r="E139" s="1"/>
  <c r="E138" s="1"/>
  <c r="D140"/>
  <c r="D139" s="1"/>
  <c r="D138" s="1"/>
  <c r="C140"/>
  <c r="C139" s="1"/>
  <c r="C138" s="1"/>
  <c r="E136"/>
  <c r="D136"/>
  <c r="D133" s="1"/>
  <c r="C136"/>
  <c r="C133" s="1"/>
  <c r="E107"/>
  <c r="D107"/>
  <c r="C107"/>
  <c r="E104"/>
  <c r="E103" s="1"/>
  <c r="D104"/>
  <c r="D103" s="1"/>
  <c r="C104"/>
  <c r="C103" s="1"/>
  <c r="E100"/>
  <c r="D100"/>
  <c r="C100"/>
  <c r="E98"/>
  <c r="E97" s="1"/>
  <c r="D98"/>
  <c r="D97" s="1"/>
  <c r="C97"/>
  <c r="E91"/>
  <c r="E90" s="1"/>
  <c r="D93"/>
  <c r="D91" s="1"/>
  <c r="D90" s="1"/>
  <c r="C91"/>
  <c r="C90" s="1"/>
  <c r="E87"/>
  <c r="E84" s="1"/>
  <c r="E83" s="1"/>
  <c r="D87"/>
  <c r="D84" s="1"/>
  <c r="D83" s="1"/>
  <c r="C87"/>
  <c r="C84" s="1"/>
  <c r="C83" s="1"/>
  <c r="E80"/>
  <c r="E79" s="1"/>
  <c r="D80"/>
  <c r="D79" s="1"/>
  <c r="C80"/>
  <c r="C79" s="1"/>
  <c r="E77"/>
  <c r="E72"/>
  <c r="D72"/>
  <c r="C72"/>
  <c r="E70"/>
  <c r="D70"/>
  <c r="C70"/>
  <c r="E68"/>
  <c r="D68"/>
  <c r="C68"/>
  <c r="E62"/>
  <c r="D62"/>
  <c r="C62"/>
  <c r="E59"/>
  <c r="E58" s="1"/>
  <c r="D59"/>
  <c r="D58" s="1"/>
  <c r="C59"/>
  <c r="C58" s="1"/>
  <c r="E55"/>
  <c r="D55"/>
  <c r="C55"/>
  <c r="E53"/>
  <c r="D53"/>
  <c r="C53"/>
  <c r="E49"/>
  <c r="D49"/>
  <c r="C49"/>
  <c r="E47"/>
  <c r="D47"/>
  <c r="C47"/>
  <c r="E44"/>
  <c r="D44"/>
  <c r="C44"/>
  <c r="E42"/>
  <c r="D42"/>
  <c r="C42"/>
  <c r="E40"/>
  <c r="D40"/>
  <c r="C40"/>
  <c r="E35"/>
  <c r="D35"/>
  <c r="E31"/>
  <c r="D31"/>
  <c r="C31"/>
  <c r="E29"/>
  <c r="D29"/>
  <c r="C29"/>
  <c r="E10"/>
  <c r="D10"/>
  <c r="C10"/>
  <c r="D170" l="1"/>
  <c r="E170"/>
  <c r="D197"/>
  <c r="E197"/>
  <c r="C197"/>
  <c r="D57"/>
  <c r="C24"/>
  <c r="C23" s="1"/>
  <c r="E96"/>
  <c r="E57"/>
  <c r="D96"/>
  <c r="C57"/>
  <c r="C106"/>
  <c r="C67"/>
  <c r="C96"/>
  <c r="E133"/>
  <c r="D67"/>
  <c r="E67"/>
  <c r="E76"/>
  <c r="D106"/>
  <c r="C145"/>
  <c r="D76"/>
  <c r="C76"/>
  <c r="E52"/>
  <c r="E46" s="1"/>
  <c r="C52"/>
  <c r="C46" s="1"/>
  <c r="D52"/>
  <c r="D46" s="1"/>
  <c r="D34"/>
  <c r="E34"/>
  <c r="C35"/>
  <c r="C34" s="1"/>
  <c r="E24"/>
  <c r="E23" s="1"/>
  <c r="D24"/>
  <c r="D23" s="1"/>
  <c r="D9" l="1"/>
  <c r="C66"/>
  <c r="C9" s="1"/>
  <c r="D66"/>
  <c r="E66"/>
  <c r="C162"/>
  <c r="C161" s="1"/>
  <c r="E162"/>
  <c r="E161" s="1"/>
  <c r="D162"/>
  <c r="D161" s="1"/>
  <c r="E106"/>
  <c r="E9" s="1"/>
  <c r="E223" l="1"/>
  <c r="C223"/>
  <c r="D223"/>
</calcChain>
</file>

<file path=xl/sharedStrings.xml><?xml version="1.0" encoding="utf-8"?>
<sst xmlns="http://schemas.openxmlformats.org/spreadsheetml/2006/main" count="436" uniqueCount="432">
  <si>
    <t>тыс. рублей</t>
  </si>
  <si>
    <t>Код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</si>
  <si>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</si>
  <si>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</si>
  <si>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</si>
  <si>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</si>
  <si>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</si>
  <si>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</si>
  <si>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</si>
  <si>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</si>
  <si>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1 01 02020 01 0000 110</t>
  </si>
  <si>
    <t>1 01 02030 01 0000 110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</si>
  <si>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</si>
  <si>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</si>
  <si>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</si>
  <si>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</si>
  <si>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</si>
  <si>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1 03 02240 01 0000 110</t>
  </si>
  <si>
    <t>1 03 02250 01 0000 110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</si>
  <si>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</si>
  <si>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</si>
  <si>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</si>
  <si>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</si>
  <si>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</si>
  <si>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</si>
  <si>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</si>
  <si>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</si>
  <si>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1 05 02000 02 0000 110</t>
  </si>
  <si>
    <t>Единый налог на вмененный доход для отдельных видов деятельности</t>
  </si>
  <si>
    <t>1 05 02010 02 0000 110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</si>
  <si>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</si>
  <si>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</si>
  <si>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</si>
  <si>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</si>
  <si>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</si>
  <si>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</si>
  <si>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</si>
  <si>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</si>
  <si>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</si>
  <si>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</si>
  <si>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</si>
  <si>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1 08 07150 01 0000 110</t>
  </si>
  <si>
    <t>Государственная пошлина за выдачу разрешения на установку рекламной конструкции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</si>
  <si>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</si>
  <si>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</si>
  <si>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</si>
  <si>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</si>
  <si>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</si>
  <si>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</si>
  <si>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</si>
  <si>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</si>
  <si>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</si>
  <si>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</si>
  <si>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</si>
  <si>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</si>
  <si>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</si>
  <si>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</si>
  <si>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</si>
  <si>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</si>
  <si>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</si>
  <si>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</si>
  <si>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</si>
  <si>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</si>
  <si>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</si>
  <si>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</si>
  <si>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</si>
  <si>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</si>
  <si>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</si>
  <si>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</si>
  <si>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</si>
  <si>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</si>
  <si>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</si>
  <si>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</si>
  <si>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</si>
  <si>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</si>
  <si>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</si>
  <si>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</si>
  <si>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1 17 05000 00 0000 180</t>
  </si>
  <si>
    <t>Прочие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</si>
  <si>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</si>
  <si>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</si>
  <si>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</si>
  <si>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</si>
  <si>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</si>
  <si>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</si>
  <si>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местным бюджетам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</si>
  <si>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</si>
  <si>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</si>
  <si>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Иные межбюджетные трансферты</t>
  </si>
  <si>
    <t>2 07 00000 00 0000 000</t>
  </si>
  <si>
    <t>ПРОЧИЕ БЕЗВОЗМЕЗДНЫЕ ПОСТУПЛЕНИЯ</t>
  </si>
  <si>
    <t>ВСЕГО ДОХОДОВ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</si>
  <si>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</si>
  <si>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</si>
  <si>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</si>
  <si>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субсидии</t>
  </si>
  <si>
    <t>1 12 01041 01 0000 120</t>
  </si>
  <si>
    <t>1 12 01042 01 0000 120</t>
  </si>
  <si>
    <t xml:space="preserve">Плата за размещение отходов производства </t>
  </si>
  <si>
    <t xml:space="preserve">Плата за размещение твердых коммунальных  отходов  </t>
  </si>
  <si>
    <t xml:space="preserve">1 13 02000 00 0000 130 </t>
  </si>
  <si>
    <t>Доходы от компенсации затрат государства</t>
  </si>
  <si>
    <t>2 02 10000 00 0000 150</t>
  </si>
  <si>
    <t>2 02 15001 00 0000 150</t>
  </si>
  <si>
    <t>2 02 20000 00 0000 150</t>
  </si>
  <si>
    <t>2 02 29999 00 0000 150</t>
  </si>
  <si>
    <t>2 02 30000 00 0000 150</t>
  </si>
  <si>
    <t>2 02 30013 00 0000 150</t>
  </si>
  <si>
    <t>2 02 30024 00 0000 150</t>
  </si>
  <si>
    <t>2 02 30029 00 0000 150</t>
  </si>
  <si>
    <t>2 02 35082 00 0000 150</t>
  </si>
  <si>
    <t>2 02 35120 00 0000 150</t>
  </si>
  <si>
    <t>2 02 40000 00 0000 150</t>
  </si>
  <si>
    <t>1 01 02040 01 0000 110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</si>
  <si>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</si>
  <si>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</si>
  <si>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</si>
  <si>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</si>
  <si>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1 06 04000 02 0000 110</t>
  </si>
  <si>
    <t>Транспортный налог</t>
  </si>
  <si>
    <t>1 06 04011 02 0000 110</t>
  </si>
  <si>
    <t>Транспортный налог с организаций</t>
  </si>
  <si>
    <t>1 06 04012 02 0000 110</t>
  </si>
  <si>
    <t>Транспортный налог с физических лиц</t>
  </si>
  <si>
    <t>1 06 06000 00 0000 110</t>
  </si>
  <si>
    <t>Земельный налог</t>
  </si>
  <si>
    <t>1 06 06030 00 0000 110</t>
  </si>
  <si>
    <t>Земельный налог с организаций</t>
  </si>
  <si>
    <t>1 06 06040 00 0000 110</t>
  </si>
  <si>
    <t>Земельный налог с физических лиц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</si>
  <si>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</si>
  <si>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</si>
  <si>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</si>
  <si>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</si>
  <si>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</si>
  <si>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</si>
  <si>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</si>
  <si>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</si>
  <si>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</si>
  <si>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</si>
  <si>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</si>
  <si>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</si>
  <si>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</si>
  <si>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</si>
  <si>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</si>
  <si>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</si>
  <si>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</si>
  <si>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</si>
  <si>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</si>
  <si>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</si>
  <si>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</si>
  <si>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</si>
  <si>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</si>
  <si>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2 02 20041 00 0000 150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</si>
  <si>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</si>
  <si>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</si>
  <si>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</si>
  <si>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</si>
  <si>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1 05 04060 02 0000 110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</si>
  <si>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</si>
  <si>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</si>
  <si>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</si>
  <si>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</si>
  <si>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</si>
  <si>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</si>
  <si>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</si>
  <si>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</si>
  <si>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</si>
  <si>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</si>
  <si>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</si>
  <si>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</si>
  <si>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</si>
  <si>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</si>
  <si>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</si>
  <si>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</si>
  <si>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</si>
  <si>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</si>
  <si>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</si>
  <si>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1 13 02994 14 0000 130</t>
  </si>
  <si>
    <t>Прочие доходы от компенсации затрат бюджетов муниципальных округов</t>
  </si>
  <si>
    <t>1 13 02994 14 0003 130</t>
  </si>
  <si>
    <t>Прочие доходы от компенсации затрат бюджетов муниципальных округов (возврат дебиторской задолженности прошлых лет)</t>
  </si>
  <si>
    <t>1 14 02040 14 0000 410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</si>
  <si>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</si>
  <si>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</si>
  <si>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</si>
  <si>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1 15 00000 00 0000 000</t>
  </si>
  <si>
    <t>АДМИНИСТРАТИВНЫЕ ПЛАТЕЖИ И СБОРЫ</t>
  </si>
  <si>
    <t>1 15 02040 14 0000 140</t>
  </si>
  <si>
    <t>Платежи, взимаемые органами местного самоуправления (организациями) муниципальных округов за выполнение определенных функций</t>
  </si>
  <si>
    <t>1 15 02000 00 0000 140</t>
  </si>
  <si>
    <t>Платежи, взимаемые государственными и муниципальными органами (организациями) за выполнение определенных функций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</si>
  <si>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</si>
  <si>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</si>
  <si>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</si>
  <si>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</si>
  <si>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1 16 01203 01 9000 140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</si>
  <si>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</si>
  <si>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</si>
  <si>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</si>
  <si>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1 16 07010 14 0000 140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</si>
  <si>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</si>
  <si>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1 16 10000 00 0000 140</t>
  </si>
  <si>
    <t>Платежи в целях возмещения причиненного ущерба (убытков)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</si>
  <si>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</si>
  <si>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</si>
  <si>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</si>
  <si>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</si>
  <si>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1 17 05040 14 0000 180</t>
  </si>
  <si>
    <t>Прочие неналоговые доходы бюджетов муниципальных округов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</si>
  <si>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</si>
  <si>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</si>
  <si>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</si>
  <si>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</si>
  <si>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</si>
  <si>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</si>
  <si>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</si>
  <si>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</si>
  <si>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2 02 20041 14 0000 150</t>
  </si>
  <si>
    <t>Субсидии бюджетам муниципальных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</si>
  <si>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2 02 29999 14 0000 150</t>
  </si>
  <si>
    <t>Прочие субсидии бюджетам муниципальных округов</t>
  </si>
  <si>
    <t>Субвенции бюджетам бюджетной системы Российской Федерации</t>
  </si>
  <si>
    <t>2 02 30013 14 0000 150</t>
  </si>
  <si>
    <t>Субвенции бюджетам муниципальных округов на обеспечение мер социальной поддержки реабилитированных лиц и лиц, признанных пострадавшими от политических репрессий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</si>
  <si>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</si>
  <si>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</si>
  <si>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</si>
  <si>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</si>
  <si>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</si>
  <si>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</si>
  <si>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</si>
  <si>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</si>
  <si>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2 07 04000 14 0000 150</t>
  </si>
  <si>
    <t>Прочие безвозмездные поступления в бюджеты муниципальных округов</t>
  </si>
  <si>
    <t>2 07 04050 14 0000 150</t>
  </si>
  <si>
    <t>2 07 04050 14 0015 150</t>
  </si>
  <si>
    <t>2 07 04050 14 0053 150</t>
  </si>
  <si>
    <t>Прочие безвозмездные поступления в бюджеты муниципальных округов (выполнение муниципальных программ)</t>
  </si>
  <si>
    <t>Прочие безвозмездные поступления в бюджеты муниципальных округов (средства безвозмездных поступлений и иной приносящей доход деятельности)</t>
  </si>
  <si>
    <t>1 16 10123 01 0141 140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</si>
  <si>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</si>
  <si>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1 14 02043 14 0000 410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</si>
  <si>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</si>
  <si>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2 02 25304 14 0000 150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</si>
  <si>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</si>
  <si>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2 02 25555 14 0000 150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</si>
  <si>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</si>
  <si>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</si>
  <si>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2 02 25555 00 0000 150</t>
  </si>
  <si>
    <t>Субсидии бюджетам на реализацию программ формирования современной городской среды</t>
  </si>
  <si>
    <t>2 02 45303 14 0000 150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</si>
  <si>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</si>
  <si>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</si>
  <si>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</si>
  <si>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муниципальных округов на реализацию программ формирования современной городской среды</t>
  </si>
  <si>
    <t>1 17 05040 14 0024 180</t>
  </si>
  <si>
    <t>1 13 02994 14 0005 130</t>
  </si>
  <si>
    <t>Прочие доходы от компенсации затрат бюджетов муниципальных округов (доходы от компенсации затрат  бюджетов муниципальных округов)</t>
  </si>
  <si>
    <t>1 14 06024 14 0000 430</t>
  </si>
  <si>
    <t>Доходы от продажи земельных участков, находящихся в собственности муниципальных округов (за исключением земельных участков  муниципальных бюджетных и автономных учреждений)</t>
  </si>
  <si>
    <t>1 16 07090 14 0000 140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</si>
  <si>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федеральным государственным органом, федеральным казенным учреждением, Центральным банком Российской Федерации, государственной корпорацией</t>
  </si>
  <si>
    <t>1 16 07090 00 0000 140</t>
  </si>
  <si>
    <t>1 16 11000 01 0000 140</t>
  </si>
  <si>
    <t>Платежи, уплачиваемые в целях возмещения вреда</t>
  </si>
  <si>
    <t>1 16 11030 01 0000 140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</si>
  <si>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на особо охраняемых природных территориях местного значения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</si>
  <si>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</si>
  <si>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</si>
  <si>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Прочие неналоговые доходы бюджетов муниципальных округов (плата за предоставление мест для создания семейных захоронений)</t>
  </si>
  <si>
    <t>2 02 30027 00 0000 150</t>
  </si>
  <si>
    <t>2 02 30027 14 0000 150</t>
  </si>
  <si>
    <t>1 16 07000 00 0000 140</t>
  </si>
  <si>
    <t>2 02 15002 00 0000 150</t>
  </si>
  <si>
    <t>2 02 15002 14 0000 150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</si>
  <si>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</si>
  <si>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</si>
  <si>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1 08 03010 01 1050 110</t>
  </si>
  <si>
    <t>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</si>
  <si>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</si>
  <si>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 </t>
  </si>
  <si>
    <t>2 07 04050 14 0009 150</t>
  </si>
  <si>
    <t>Прочие безвозмездные поступления в бюджеты муниципальных округов (прочие поступления)</t>
  </si>
  <si>
    <t>1 11 09080 00 0000 120</t>
  </si>
  <si>
    <t>1 11 09080 14 0000 120</t>
  </si>
  <si>
    <t>1 11 09080 14 0022 120</t>
  </si>
  <si>
    <t>1 11 09080 14 0023 120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</si>
  <si>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</si>
  <si>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 (плата за разрешение размещения объекта)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</si>
  <si>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  (плата за размещение нестационарных торговых объектов)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</si>
  <si>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</si>
  <si>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</si>
  <si>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1 16 01053 01 0035 140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</si>
  <si>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</si>
  <si>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</si>
  <si>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</si>
  <si>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1 16 01063 01 0009 140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</si>
  <si>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</si>
  <si>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</si>
  <si>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</si>
  <si>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</si>
  <si>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</si>
  <si>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1 16 01203 01 0008 140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</si>
  <si>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</si>
  <si>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</si>
  <si>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</si>
  <si>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2 02 25163 14 0000 150</t>
  </si>
  <si>
    <t>Субсидии бюджетам муниципальных округов на создание системы долговременного ухода за гражданами пожилого возраста и инвалидами</t>
  </si>
  <si>
    <t>2 02 25163 00 0000 150</t>
  </si>
  <si>
    <t>Субсидии бюджетам на создание системы долговременного ухода за гражданами пожилого возраста и инвалидами</t>
  </si>
  <si>
    <t>1 01 02080 01 0000 110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</si>
  <si>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</si>
  <si>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</si>
  <si>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</si>
  <si>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</si>
  <si>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2025 год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</si>
  <si>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</si>
  <si>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</si>
  <si>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1 11 05312 14 0000 120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</si>
  <si>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</si>
  <si>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1 16 01063 01 0091 140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</si>
  <si>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</si>
  <si>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1 16 01063 01 9000 140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</si>
  <si>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</si>
  <si>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1 16 01073 01 0019 140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</si>
  <si>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</si>
  <si>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</si>
  <si>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</si>
  <si>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1 16 01083 01 0037 140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</si>
  <si>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</si>
  <si>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</si>
  <si>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</si>
  <si>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</si>
  <si>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</si>
  <si>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1 16 01193 01 9000 140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</si>
  <si>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</si>
  <si>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1 16 01203 01 0010 140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</si>
  <si>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</si>
  <si>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>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</si>
  <si>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</si>
  <si>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1 16 01203 01 0025 140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</si>
  <si>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уклонение от исполнения административного наказания)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</si>
  <si>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</si>
  <si>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Субвенции бюджетам муниципальных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</si>
  <si>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</si>
  <si>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2026 год</t>
  </si>
  <si>
    <t>1 01 02130 01 0000 110</t>
  </si>
  <si>
    <t>1 16 01143 01 0016 140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</si>
  <si>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</si>
  <si>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1 16 02010 02 0002 140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</si>
  <si>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(штрафы, налагаемые административными комиссиями)</t>
  </si>
  <si>
    <t>2 02 25179 00 0000 150</t>
  </si>
  <si>
    <t>2 02 25179 14 0000 150</t>
  </si>
  <si>
    <t>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</si>
  <si>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</si>
  <si>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Прогноз поступления доходов в бюджет  Промышленновского муниципального округа на 2025 год и на плановый период 2026 и 2027 годов</t>
  </si>
  <si>
    <t>2027 год</t>
  </si>
  <si>
    <t>в т.ч. допнорматив (43,64%; 43,71%; 43,57%)</t>
  </si>
  <si>
    <t>1 01 02150 01 0000 110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</si>
  <si>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                                                                                                     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</si>
  <si>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</si>
  <si>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</si>
  <si>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</si>
  <si>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</si>
  <si>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1 17 15020 14 2545 150</t>
  </si>
  <si>
    <t>1 17 15020 14 2546 150</t>
  </si>
  <si>
    <t>1 17 15020 14 2547 150</t>
  </si>
  <si>
    <t>1 17 15020 14 2548 150</t>
  </si>
  <si>
    <t>1 17 15020 14 2549 150</t>
  </si>
  <si>
    <t>1 17 15020 14 2550 150</t>
  </si>
  <si>
    <t>1 17 15020 14 2551 150</t>
  </si>
  <si>
    <t>1 17 15020 14 2552 150</t>
  </si>
  <si>
    <t>1 17 15020 14 2553 150</t>
  </si>
  <si>
    <t>1 17 15020 14 2554 150</t>
  </si>
  <si>
    <t>1 03 03000 01 0000 110</t>
  </si>
  <si>
    <t>2 02 25750 00 0000 150</t>
  </si>
  <si>
    <t>Субсидии бюджетам на реализацию мероприятий по модернизации школьных систем образования</t>
  </si>
  <si>
    <t>2 02 25750 14 0000 150</t>
  </si>
  <si>
    <t>Субсидии бюджетам муниципальных округов на реализацию мероприятий по модернизации школьных систем образования</t>
  </si>
  <si>
    <t>2 02 45050 00 0000 150</t>
  </si>
  <si>
    <t>2 02 45050 14 0000 150</t>
  </si>
  <si>
    <t>1 01 02021 01 0000 110</t>
  </si>
  <si>
    <t>1 01 02022 01 0000 110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</si>
  <si>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</si>
  <si>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</t>
  </si>
  <si>
    <t>1</t>
  </si>
  <si>
    <t>Инициативные платежи, зачисляемые в бюджеты муниципальных округов (Благоустройство территории кладбища (текущий ремонт), расположенного по адресу: 652385, Кемеровская область - Кузбасс, Промышленновский муниципальный округ, п. Октябрьский, между ул. Молодежная и пер. Молодежный  (Калинкинская сельская территория)</t>
  </si>
  <si>
    <t>Инициативные платежи, зачисляемые в бюджеты муниципальных округов (Благоустройство территории кладбища (текущий ремонт), расположенного по адресу: 652388, Кемеровская область - Кузбасс, Промышленновский муниципальный округ, 200 м на восток от д. Уфимцево (Лебедевская сельская территория)</t>
  </si>
  <si>
    <t>Инициативные платежи, зачисляемые в бюджеты муниципальных округов (Благоустройство территории кладбища (текущий ремонт), расположенного по адресу: 652390, Кемеровская область - Кузбасс, Промышленновский муниципальный округ, с. Окунево, ул. Сибирская, 24а (Окуневская сельская территория)</t>
  </si>
  <si>
    <t>Инициативные платежи, зачисляемые в бюджеты муниципальных округов (Благоустройство места захоронения (текущий ремонт), расположенного по адресу: 652371, Кемеровская область - Кузбасс, Промышленновский муниципальный округ, д. Васьково (Падунская сельская территория)</t>
  </si>
  <si>
    <t>Инициативные платежи, зачисляемые в бюджеты муниципальных округов (Благоустройство территории кладбища (текущий ремонт), расположенного по адресу: 652391, Кемеровская область - Кузбасс, Промышленновский муниципальный округ, с. Титово, 142 м на запад от дома по ул. Лесная, 13 (Титовская сельская территория)</t>
  </si>
  <si>
    <t>2 02 25454 00 0000 150</t>
  </si>
  <si>
    <t>2 02 25454 14 0000 150</t>
  </si>
  <si>
    <t>Субсидии бюджетам муниципальных округов на создание модельных муниципальных библиотек</t>
  </si>
  <si>
    <t>Субсидии бюджетам на создание модельных муниципальных библиотек</t>
  </si>
  <si>
    <t>2 02 25315 14 0000 150</t>
  </si>
  <si>
    <t>2 02 25315 00 0000 150</t>
  </si>
  <si>
    <t>Субсидии бюджетам муниципальных округов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</si>
  <si>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Субсидии бюджетам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</si>
  <si>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</si>
  <si>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</si>
  <si>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2 02 25154 00 0000 150</t>
  </si>
  <si>
    <t>2 02 25154 14 0000 150</t>
  </si>
  <si>
    <t>Субсидии бюджетам на реализацию мероприятий по модернизации коммунальной инфраструктуры</t>
  </si>
  <si>
    <t>Субсидии бюджетам муниципальных округов на реализацию мероприятий по модернизации коммунальной инфраструктуры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</si>
  <si>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</si>
  <si>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Туристический налог</t>
  </si>
  <si>
    <t>2 02 20077 00 0000 150</t>
  </si>
  <si>
    <t>Субсидии бюджетам на софинансирование капитальных вложений в объекты муниципальной собственности</t>
  </si>
  <si>
    <t>2 02 20077 14 0000 150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</si>
  <si>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</si>
  <si>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Инициативные платежи, зачисляемые в бюджеты муниципальных округов (Благоустройство территории кладбища (текущий ремонт), расположенного по адресу: 652380, Кемеровская область - Кузбасс, Промышленновский муниципальный округ, пгт. Промышленная, ул. Колокольная (пгт. Промышленная)</t>
  </si>
  <si>
    <t>Инициативные платежи, зачисляемые в бюджеты муниципальных округов (Благоустройство территории кладбища (текущий ремонт), расположенного по адресу: 652399, Кемеровская область - Кузбасс, Промышленновский муниципальный округ, с. Краснинское, 50 м на юго - запад от д.41 по ул. Октябрьская (Пушкинская сельская территория)</t>
  </si>
  <si>
    <t>Инициативные платежи, зачисляемые в бюджеты муниципальных округов (Благоустройство территории кладбища (текущий ремонт), расположенного по адресу: 652399, Кемеровская область - Кузбасс, Промышленновский муниципальный округ, 700 м на северо - запад от д. Прогресс (Вагановская сельская территория)</t>
  </si>
  <si>
    <t>Инициативные платежи, зачисляемые в бюджеты муниципальных округов (Благоустройство территории кладбища (текущий ремонт), расположенного по адресу: 652376, Кемеровская область - Кузбасс, Промышленновский муниципальный округ, д. Плотниково, 130 м по направлению на север от угла дома, расположенного по ул. Шахтовой, 2 (Плотниковская сельская территория)</t>
  </si>
  <si>
    <t>Инициативные платежи, зачисляемые в бюджеты муниципальных округов (Благоустройство территории кладбища (текущий ремонт), расположенного по адресу: 652389, Кемеровская область - Кузбасс, Промышленновский муниципальный округ, д. Калтышино, 100 м на запад от д. № 10 по ул. Центральная (Тарасовская сельская территория)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</si>
  <si>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</si>
  <si>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1 01 02210 01 0000 110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</si>
  <si>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</si>
  <si>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2 02 19999 00 0000 150</t>
  </si>
  <si>
    <t>Прочие дотации</t>
  </si>
  <si>
    <t>2 02 19999 14 0000 150</t>
  </si>
  <si>
    <t>Прочие дотации бюджетам муниципальных округов</t>
  </si>
  <si>
    <t>2 02 25519 00 0000 150</t>
  </si>
  <si>
    <t>Субсидии бюджетам на поддержку отрасли культуры</t>
  </si>
  <si>
    <t>2 02 25519 14 0000 150</t>
  </si>
  <si>
    <t>Субсидии бюджетам муниципальных округов на поддержку отрасли культуры</t>
  </si>
  <si>
    <t>2 02 25599 00 0000 150</t>
  </si>
  <si>
    <t>Субсидии бюджетам на подготовку проектов межевания земельных участков и на проведение кадастровых работ</t>
  </si>
  <si>
    <t>2 02 25599 14 0000 150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</si>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</sst>
</file>

<file path=xl/styles.xml><?xml version="1.0" encoding="utf-8"?>
<styleSheet xmlns="http://schemas.openxmlformats.org/spreadsheetml/2006/main">
  <numFmts count="1">
    <numFmt numFmtId="164" formatCode="#,##0.0"/>
  </numFmts>
  <fonts count="2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3.5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7" fillId="0" borderId="0"/>
    <xf numFmtId="0" fontId="10" fillId="0" borderId="0">
      <alignment vertical="top" wrapText="1"/>
    </xf>
    <xf numFmtId="0" fontId="9" fillId="0" borderId="0"/>
    <xf numFmtId="0" fontId="1" fillId="0" borderId="0"/>
  </cellStyleXfs>
  <cellXfs count="64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4" fillId="0" borderId="0" xfId="0" applyFont="1" applyFill="1" applyBorder="1" applyAlignment="1"/>
    <xf numFmtId="0" fontId="2" fillId="0" borderId="0" xfId="0" applyFont="1" applyFill="1" applyBorder="1"/>
    <xf numFmtId="0" fontId="4" fillId="0" borderId="0" xfId="0" applyFont="1" applyFill="1" applyBorder="1" applyAlignment="1">
      <alignment wrapText="1"/>
    </xf>
    <xf numFmtId="3" fontId="4" fillId="0" borderId="0" xfId="0" applyNumberFormat="1" applyFon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12" fillId="0" borderId="1" xfId="0" applyFont="1" applyFill="1" applyBorder="1" applyAlignment="1">
      <alignment horizontal="justify" wrapText="1"/>
    </xf>
    <xf numFmtId="164" fontId="13" fillId="0" borderId="1" xfId="0" applyNumberFormat="1" applyFont="1" applyFill="1" applyBorder="1" applyAlignment="1">
      <alignment horizontal="right" vertical="center"/>
    </xf>
    <xf numFmtId="0" fontId="5" fillId="0" borderId="0" xfId="0" applyFont="1" applyFill="1" applyBorder="1"/>
    <xf numFmtId="164" fontId="5" fillId="0" borderId="0" xfId="0" applyNumberFormat="1" applyFont="1" applyFill="1" applyBorder="1"/>
    <xf numFmtId="0" fontId="6" fillId="0" borderId="0" xfId="0" applyFont="1" applyFill="1" applyBorder="1"/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justify" vertical="center" wrapText="1"/>
    </xf>
    <xf numFmtId="164" fontId="2" fillId="0" borderId="0" xfId="0" applyNumberFormat="1" applyFont="1" applyFill="1" applyBorder="1"/>
    <xf numFmtId="164" fontId="4" fillId="0" borderId="0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 applyAlignment="1">
      <alignment horizontal="right" vertical="center"/>
    </xf>
    <xf numFmtId="164" fontId="14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/>
    <xf numFmtId="49" fontId="15" fillId="0" borderId="1" xfId="0" quotePrefix="1" applyNumberFormat="1" applyFont="1" applyFill="1" applyBorder="1" applyAlignment="1">
      <alignment horizontal="center" vertical="center" wrapText="1"/>
    </xf>
    <xf numFmtId="0" fontId="15" fillId="0" borderId="1" xfId="0" quotePrefix="1" applyFont="1" applyFill="1" applyBorder="1" applyAlignment="1">
      <alignment horizontal="center" vertical="top" wrapText="1"/>
    </xf>
    <xf numFmtId="0" fontId="15" fillId="0" borderId="1" xfId="0" quotePrefix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justify" wrapText="1"/>
    </xf>
    <xf numFmtId="164" fontId="16" fillId="0" borderId="1" xfId="0" applyNumberFormat="1" applyFont="1" applyFill="1" applyBorder="1" applyAlignment="1">
      <alignment horizontal="right" vertical="center"/>
    </xf>
    <xf numFmtId="0" fontId="15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justify" wrapText="1"/>
    </xf>
    <xf numFmtId="164" fontId="15" fillId="0" borderId="1" xfId="0" applyNumberFormat="1" applyFont="1" applyFill="1" applyBorder="1" applyAlignment="1">
      <alignment horizontal="right" vertical="center"/>
    </xf>
    <xf numFmtId="0" fontId="15" fillId="0" borderId="2" xfId="0" applyFont="1" applyFill="1" applyBorder="1" applyAlignment="1">
      <alignment vertical="center"/>
    </xf>
    <xf numFmtId="0" fontId="15" fillId="0" borderId="0" xfId="0" applyFont="1" applyFill="1" applyAlignment="1">
      <alignment horizontal="justify" wrapText="1"/>
    </xf>
    <xf numFmtId="164" fontId="15" fillId="0" borderId="2" xfId="0" applyNumberFormat="1" applyFont="1" applyFill="1" applyBorder="1" applyAlignment="1">
      <alignment horizontal="right" vertical="center"/>
    </xf>
    <xf numFmtId="0" fontId="17" fillId="0" borderId="1" xfId="0" applyFont="1" applyFill="1" applyBorder="1" applyAlignment="1">
      <alignment horizontal="justify" vertical="center" wrapText="1"/>
    </xf>
    <xf numFmtId="0" fontId="17" fillId="0" borderId="1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vertical="center" wrapText="1"/>
    </xf>
    <xf numFmtId="0" fontId="18" fillId="0" borderId="0" xfId="0" applyFont="1" applyFill="1" applyAlignment="1">
      <alignment vertical="center" wrapText="1"/>
    </xf>
    <xf numFmtId="0" fontId="18" fillId="0" borderId="1" xfId="0" applyFont="1" applyFill="1" applyBorder="1"/>
    <xf numFmtId="0" fontId="1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justify" vertical="center" wrapText="1"/>
    </xf>
    <xf numFmtId="0" fontId="15" fillId="0" borderId="1" xfId="0" applyFont="1" applyFill="1" applyBorder="1"/>
    <xf numFmtId="0" fontId="16" fillId="0" borderId="1" xfId="0" applyFont="1" applyFill="1" applyBorder="1" applyAlignment="1">
      <alignment horizontal="justify" vertical="center" wrapText="1"/>
    </xf>
    <xf numFmtId="164" fontId="15" fillId="0" borderId="4" xfId="0" applyNumberFormat="1" applyFont="1" applyFill="1" applyBorder="1" applyAlignment="1">
      <alignment horizontal="right" vertical="center"/>
    </xf>
    <xf numFmtId="0" fontId="16" fillId="0" borderId="3" xfId="0" applyFont="1" applyFill="1" applyBorder="1" applyAlignment="1">
      <alignment horizontal="justify" vertical="center" wrapText="1"/>
    </xf>
    <xf numFmtId="0" fontId="19" fillId="0" borderId="1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justify" vertical="center" wrapText="1"/>
    </xf>
    <xf numFmtId="0" fontId="18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horizontal="justify" vertical="center" wrapText="1"/>
    </xf>
    <xf numFmtId="0" fontId="17" fillId="0" borderId="1" xfId="0" applyFont="1" applyFill="1" applyBorder="1" applyAlignment="1">
      <alignment vertical="center"/>
    </xf>
    <xf numFmtId="0" fontId="17" fillId="0" borderId="1" xfId="0" applyFont="1" applyFill="1" applyBorder="1" applyAlignment="1">
      <alignment horizontal="justify" vertical="center"/>
    </xf>
    <xf numFmtId="0" fontId="15" fillId="0" borderId="3" xfId="0" applyFont="1" applyFill="1" applyBorder="1" applyAlignment="1">
      <alignment horizontal="justify" wrapText="1"/>
    </xf>
    <xf numFmtId="0" fontId="15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justify" vertical="center"/>
    </xf>
    <xf numFmtId="0" fontId="2" fillId="2" borderId="0" xfId="0" applyFont="1" applyFill="1" applyBorder="1"/>
    <xf numFmtId="0" fontId="20" fillId="3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justify" vertical="center" wrapText="1"/>
    </xf>
    <xf numFmtId="164" fontId="15" fillId="2" borderId="1" xfId="0" applyNumberFormat="1" applyFont="1" applyFill="1" applyBorder="1" applyAlignment="1">
      <alignment horizontal="right" vertical="center"/>
    </xf>
    <xf numFmtId="0" fontId="20" fillId="2" borderId="1" xfId="0" applyFont="1" applyFill="1" applyBorder="1" applyAlignment="1">
      <alignment horizontal="justify" vertical="center" wrapText="1"/>
    </xf>
    <xf numFmtId="0" fontId="20" fillId="2" borderId="1" xfId="0" applyFont="1" applyFill="1" applyBorder="1" applyAlignment="1">
      <alignment vertical="center" wrapText="1"/>
    </xf>
    <xf numFmtId="164" fontId="16" fillId="2" borderId="1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top"/>
    </xf>
    <xf numFmtId="0" fontId="8" fillId="0" borderId="0" xfId="0" applyFont="1" applyFill="1" applyAlignment="1">
      <alignment horizontal="right" vertical="top" wrapText="1"/>
    </xf>
  </cellXfs>
  <cellStyles count="5">
    <cellStyle name="Обычный" xfId="0" builtinId="0"/>
    <cellStyle name="Обычный 2" xfId="1"/>
    <cellStyle name="Обычный 2 2" xfId="3"/>
    <cellStyle name="Обычный 2 2 2" xfId="4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5849471</xdr:colOff>
      <xdr:row>1</xdr:row>
      <xdr:rowOff>44823</xdr:rowOff>
    </xdr:from>
    <xdr:to>
      <xdr:col>5</xdr:col>
      <xdr:colOff>0</xdr:colOff>
      <xdr:row>3</xdr:row>
      <xdr:rowOff>134471</xdr:rowOff>
    </xdr:to>
    <xdr:sp macro="" textlink="">
      <xdr:nvSpPr>
        <xdr:cNvPr id="2" name="TextBox 1"/>
        <xdr:cNvSpPr txBox="1"/>
      </xdr:nvSpPr>
      <xdr:spPr>
        <a:xfrm>
          <a:off x="7844118" y="1893794"/>
          <a:ext cx="3574676" cy="13895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>
            <a:lnSpc>
              <a:spcPts val="1300"/>
            </a:lnSpc>
          </a:pPr>
          <a:r>
            <a:rPr lang="ru-RU" sz="120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Приложение № 1 </a:t>
          </a:r>
        </a:p>
        <a:p>
          <a:pPr algn="ctr"/>
          <a:r>
            <a:rPr lang="ru-RU" sz="120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к решению Совета народных депутатов Промышленновского муниципального округа        от 26.12.2024 № 42 "О бюджете Промышленновского муниципального округа на 2025 год и плановый период 2026 и 2027</a:t>
          </a:r>
          <a:r>
            <a:rPr lang="ru-RU" sz="1200" b="0" i="0" u="none" strike="noStrike" baseline="0">
              <a:solidFill>
                <a:schemeClr val="dk1"/>
              </a:solidFill>
              <a:effectLst/>
              <a:latin typeface="Times New Roman" pitchFamily="18" charset="0"/>
              <a:ea typeface="+mn-ea"/>
              <a:cs typeface="Times New Roman" pitchFamily="18" charset="0"/>
            </a:rPr>
            <a:t> годов"</a:t>
          </a:r>
          <a:endParaRPr lang="ru-RU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5815853</xdr:colOff>
      <xdr:row>0</xdr:row>
      <xdr:rowOff>112058</xdr:rowOff>
    </xdr:from>
    <xdr:to>
      <xdr:col>4</xdr:col>
      <xdr:colOff>1019735</xdr:colOff>
      <xdr:row>1</xdr:row>
      <xdr:rowOff>78440</xdr:rowOff>
    </xdr:to>
    <xdr:sp macro="" textlink="">
      <xdr:nvSpPr>
        <xdr:cNvPr id="3" name="TextBox 2"/>
        <xdr:cNvSpPr txBox="1"/>
      </xdr:nvSpPr>
      <xdr:spPr>
        <a:xfrm>
          <a:off x="7810500" y="112058"/>
          <a:ext cx="3574676" cy="18153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>
            <a:lnSpc>
              <a:spcPts val="1300"/>
            </a:lnSpc>
          </a:pPr>
          <a:r>
            <a:rPr lang="ru-RU" sz="120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Приложение № 1 </a:t>
          </a:r>
        </a:p>
        <a:p>
          <a:pPr algn="ctr"/>
          <a:r>
            <a:rPr lang="ru-RU" sz="120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к решению Совета народных депутатов Промышленновского муниципального округа        от </a:t>
          </a:r>
          <a:r>
            <a:rPr lang="ru-RU" sz="12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30.10.2025 №  99 "О внесении изменений в решение Совета народных депутатов Промышленновского муниципального округа от </a:t>
          </a:r>
          <a:r>
            <a:rPr lang="ru-RU" sz="120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26.12.2024 № 42 "О бюджете Промышленновского муниципального округа на 2025 год и плановый период 2026 и 2027</a:t>
          </a:r>
          <a:r>
            <a:rPr lang="ru-RU" sz="1200" b="0" i="0" u="none" strike="noStrike" baseline="0">
              <a:solidFill>
                <a:schemeClr val="dk1"/>
              </a:solidFill>
              <a:effectLst/>
              <a:latin typeface="Times New Roman" pitchFamily="18" charset="0"/>
              <a:ea typeface="+mn-ea"/>
              <a:cs typeface="Times New Roman" pitchFamily="18" charset="0"/>
            </a:rPr>
            <a:t> годов"</a:t>
          </a:r>
          <a:endParaRPr lang="ru-RU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U387"/>
  <sheetViews>
    <sheetView showGridLines="0" tabSelected="1" zoomScale="85" zoomScaleNormal="85" zoomScaleSheetLayoutView="85" zoomScalePageLayoutView="70" workbookViewId="0">
      <selection activeCell="B2" sqref="B2"/>
    </sheetView>
  </sheetViews>
  <sheetFormatPr defaultRowHeight="16.5"/>
  <cols>
    <col min="1" max="1" width="26.28515625" style="1" customWidth="1"/>
    <col min="2" max="2" width="93.5703125" style="1" customWidth="1"/>
    <col min="3" max="4" width="16" style="1" customWidth="1"/>
    <col min="5" max="5" width="15.7109375" style="1" customWidth="1"/>
    <col min="6" max="8" width="13" style="1" customWidth="1"/>
    <col min="9" max="16384" width="9.140625" style="1"/>
  </cols>
  <sheetData>
    <row r="1" spans="1:255" ht="145.5" customHeight="1"/>
    <row r="2" spans="1:255" ht="85.9" customHeight="1"/>
    <row r="3" spans="1:255">
      <c r="C3" s="62"/>
      <c r="D3" s="62"/>
      <c r="E3" s="62"/>
    </row>
    <row r="4" spans="1:255">
      <c r="A4" s="2"/>
      <c r="B4" s="2"/>
      <c r="C4" s="63"/>
      <c r="D4" s="63"/>
      <c r="E4" s="63"/>
    </row>
    <row r="5" spans="1:255" ht="62.25" customHeight="1">
      <c r="A5" s="61" t="s">
        <v>356</v>
      </c>
      <c r="B5" s="61"/>
      <c r="C5" s="61"/>
      <c r="D5" s="61"/>
      <c r="E5" s="61"/>
    </row>
    <row r="6" spans="1:255" ht="24.75" customHeight="1">
      <c r="B6" s="3"/>
      <c r="C6" s="4"/>
      <c r="D6" s="4"/>
      <c r="E6" s="4" t="s">
        <v>0</v>
      </c>
    </row>
    <row r="7" spans="1:255" ht="31.5">
      <c r="A7" s="22" t="s">
        <v>1</v>
      </c>
      <c r="B7" s="23" t="s">
        <v>2</v>
      </c>
      <c r="C7" s="24" t="s">
        <v>316</v>
      </c>
      <c r="D7" s="24" t="s">
        <v>346</v>
      </c>
      <c r="E7" s="24" t="s">
        <v>357</v>
      </c>
    </row>
    <row r="8" spans="1:255">
      <c r="A8" s="22" t="s">
        <v>386</v>
      </c>
      <c r="B8" s="23">
        <v>2</v>
      </c>
      <c r="C8" s="24">
        <v>3</v>
      </c>
      <c r="D8" s="24">
        <v>4</v>
      </c>
      <c r="E8" s="24">
        <v>5</v>
      </c>
    </row>
    <row r="9" spans="1:255" s="5" customFormat="1" ht="21.75" customHeight="1">
      <c r="A9" s="25" t="s">
        <v>3</v>
      </c>
      <c r="B9" s="26" t="s">
        <v>4</v>
      </c>
      <c r="C9" s="27">
        <f>+C10+C23+C34+C57+C66+C83+C90+C96+C106+C145+C46+C103</f>
        <v>677869.8</v>
      </c>
      <c r="D9" s="27">
        <f>+D10+D23+D34+D57+D66+D83+D90+D96+D106+D145+D46+D103</f>
        <v>714706</v>
      </c>
      <c r="E9" s="27">
        <f>+E10+E23+E34+E57+E66+E83+E90+E96+E106+E145+E46+E103</f>
        <v>757431</v>
      </c>
    </row>
    <row r="10" spans="1:255" s="9" customFormat="1" ht="21.75" customHeight="1">
      <c r="A10" s="25" t="s">
        <v>5</v>
      </c>
      <c r="B10" s="26" t="s">
        <v>6</v>
      </c>
      <c r="C10" s="27">
        <f>+C11</f>
        <v>466664</v>
      </c>
      <c r="D10" s="27">
        <f>+D11</f>
        <v>504630</v>
      </c>
      <c r="E10" s="27">
        <f>+E11</f>
        <v>542148</v>
      </c>
      <c r="F10" s="6"/>
      <c r="G10" s="7"/>
      <c r="H10" s="7"/>
      <c r="I10" s="7"/>
      <c r="J10" s="8"/>
      <c r="K10" s="6"/>
      <c r="L10" s="7"/>
      <c r="M10" s="7"/>
      <c r="N10" s="7"/>
      <c r="O10" s="8"/>
      <c r="P10" s="6"/>
      <c r="Q10" s="7"/>
      <c r="R10" s="7"/>
      <c r="S10" s="7"/>
      <c r="T10" s="8"/>
      <c r="U10" s="6"/>
      <c r="V10" s="7"/>
      <c r="W10" s="7"/>
      <c r="X10" s="7"/>
      <c r="Y10" s="8"/>
      <c r="Z10" s="6"/>
      <c r="AA10" s="7"/>
      <c r="AB10" s="7"/>
      <c r="AC10" s="7"/>
      <c r="AD10" s="8"/>
      <c r="AE10" s="6"/>
      <c r="AF10" s="7"/>
      <c r="AG10" s="7"/>
      <c r="AH10" s="7"/>
      <c r="AI10" s="8"/>
      <c r="AJ10" s="6"/>
      <c r="AK10" s="7"/>
      <c r="AL10" s="7"/>
      <c r="AM10" s="7"/>
      <c r="AN10" s="8"/>
      <c r="AO10" s="6"/>
      <c r="AP10" s="7"/>
      <c r="AQ10" s="7"/>
      <c r="AR10" s="7"/>
      <c r="AS10" s="8"/>
      <c r="AT10" s="6"/>
      <c r="AU10" s="7"/>
      <c r="AV10" s="7"/>
      <c r="AW10" s="7"/>
      <c r="AX10" s="8"/>
      <c r="AY10" s="6"/>
      <c r="AZ10" s="7"/>
      <c r="BA10" s="7"/>
      <c r="BB10" s="7"/>
      <c r="BC10" s="8"/>
      <c r="BD10" s="6"/>
      <c r="BE10" s="7"/>
      <c r="BF10" s="7"/>
      <c r="BG10" s="7"/>
      <c r="BH10" s="8"/>
      <c r="BI10" s="6"/>
      <c r="BJ10" s="7"/>
      <c r="BK10" s="7"/>
      <c r="BL10" s="7"/>
      <c r="BM10" s="8"/>
      <c r="BN10" s="6"/>
      <c r="BO10" s="7"/>
      <c r="BP10" s="7"/>
      <c r="BQ10" s="7"/>
      <c r="BR10" s="8"/>
      <c r="BS10" s="6"/>
      <c r="BT10" s="7"/>
      <c r="BU10" s="7"/>
      <c r="BV10" s="7"/>
      <c r="BW10" s="8"/>
      <c r="BX10" s="6"/>
      <c r="BY10" s="7"/>
      <c r="BZ10" s="7"/>
      <c r="CA10" s="7"/>
      <c r="CB10" s="8"/>
      <c r="CC10" s="6"/>
      <c r="CD10" s="7"/>
      <c r="CE10" s="7"/>
      <c r="CF10" s="7"/>
      <c r="CG10" s="8"/>
      <c r="CH10" s="6"/>
      <c r="CI10" s="7"/>
      <c r="CJ10" s="7"/>
      <c r="CK10" s="7"/>
      <c r="CL10" s="8"/>
      <c r="CM10" s="6"/>
      <c r="CN10" s="7"/>
      <c r="CO10" s="7"/>
      <c r="CP10" s="7"/>
      <c r="CQ10" s="8"/>
      <c r="CR10" s="6"/>
      <c r="CS10" s="7"/>
      <c r="CT10" s="7"/>
      <c r="CU10" s="7"/>
      <c r="CV10" s="8"/>
      <c r="CW10" s="6"/>
      <c r="CX10" s="7"/>
      <c r="CY10" s="7"/>
      <c r="CZ10" s="7"/>
      <c r="DA10" s="8"/>
      <c r="DB10" s="6"/>
      <c r="DC10" s="7"/>
      <c r="DD10" s="7"/>
      <c r="DE10" s="7"/>
      <c r="DF10" s="8"/>
      <c r="DG10" s="6"/>
      <c r="DH10" s="7"/>
      <c r="DI10" s="7"/>
      <c r="DJ10" s="7"/>
      <c r="DK10" s="8"/>
      <c r="DL10" s="6"/>
      <c r="DM10" s="7"/>
      <c r="DN10" s="7"/>
      <c r="DO10" s="7"/>
      <c r="DP10" s="8"/>
      <c r="DQ10" s="6"/>
      <c r="DR10" s="7"/>
      <c r="DS10" s="7"/>
      <c r="DT10" s="7"/>
      <c r="DU10" s="8"/>
      <c r="DV10" s="6"/>
      <c r="DW10" s="7"/>
      <c r="DX10" s="7"/>
      <c r="DY10" s="7"/>
      <c r="DZ10" s="8"/>
      <c r="EA10" s="6"/>
      <c r="EB10" s="7"/>
      <c r="EC10" s="7"/>
      <c r="ED10" s="7"/>
      <c r="EE10" s="8"/>
      <c r="EF10" s="6"/>
      <c r="EG10" s="7"/>
      <c r="EH10" s="7"/>
      <c r="EI10" s="7"/>
      <c r="EJ10" s="8"/>
      <c r="EK10" s="6"/>
      <c r="EL10" s="7"/>
      <c r="EM10" s="7"/>
      <c r="EN10" s="7"/>
      <c r="EO10" s="8"/>
      <c r="EP10" s="6"/>
      <c r="EQ10" s="7"/>
      <c r="ER10" s="7"/>
      <c r="ES10" s="7"/>
      <c r="ET10" s="8"/>
      <c r="EU10" s="6"/>
      <c r="EV10" s="7"/>
      <c r="EW10" s="7"/>
      <c r="EX10" s="7"/>
      <c r="EY10" s="8"/>
      <c r="EZ10" s="6"/>
      <c r="FA10" s="7"/>
      <c r="FB10" s="7"/>
      <c r="FC10" s="7"/>
      <c r="FD10" s="8"/>
      <c r="FE10" s="6"/>
      <c r="FF10" s="7"/>
      <c r="FG10" s="7"/>
      <c r="FH10" s="7"/>
      <c r="FI10" s="8"/>
      <c r="FJ10" s="6"/>
      <c r="FK10" s="7"/>
      <c r="FL10" s="7"/>
      <c r="FM10" s="7"/>
      <c r="FN10" s="8"/>
      <c r="FO10" s="6"/>
      <c r="FP10" s="7"/>
      <c r="FQ10" s="7"/>
      <c r="FR10" s="7"/>
      <c r="FS10" s="8"/>
      <c r="FT10" s="6"/>
      <c r="FU10" s="7"/>
      <c r="FV10" s="7"/>
      <c r="FW10" s="7"/>
      <c r="FX10" s="8"/>
      <c r="FY10" s="6"/>
      <c r="FZ10" s="7"/>
      <c r="GA10" s="7"/>
      <c r="GB10" s="7"/>
      <c r="GC10" s="8"/>
      <c r="GD10" s="6"/>
      <c r="GE10" s="7"/>
      <c r="GF10" s="7"/>
      <c r="GG10" s="7"/>
      <c r="GH10" s="8"/>
      <c r="GI10" s="6"/>
      <c r="GJ10" s="7"/>
      <c r="GK10" s="7"/>
      <c r="GL10" s="7"/>
      <c r="GM10" s="8"/>
      <c r="GN10" s="6"/>
      <c r="GO10" s="7"/>
      <c r="GP10" s="7"/>
      <c r="GQ10" s="7"/>
      <c r="GR10" s="8"/>
      <c r="GS10" s="6"/>
      <c r="GT10" s="7"/>
      <c r="GU10" s="7"/>
      <c r="GV10" s="7"/>
      <c r="GW10" s="8"/>
      <c r="GX10" s="6"/>
      <c r="GY10" s="7"/>
      <c r="GZ10" s="7"/>
      <c r="HA10" s="7"/>
      <c r="HB10" s="8"/>
      <c r="HC10" s="6"/>
      <c r="HD10" s="7"/>
      <c r="HE10" s="7"/>
      <c r="HF10" s="7"/>
      <c r="HG10" s="8"/>
      <c r="HH10" s="6"/>
      <c r="HI10" s="7"/>
      <c r="HJ10" s="7"/>
      <c r="HK10" s="7"/>
      <c r="HL10" s="8"/>
      <c r="HM10" s="6"/>
      <c r="HN10" s="7"/>
      <c r="HO10" s="7"/>
      <c r="HP10" s="7"/>
      <c r="HQ10" s="8"/>
      <c r="HR10" s="6"/>
      <c r="HS10" s="7"/>
      <c r="HT10" s="7"/>
      <c r="HU10" s="7"/>
      <c r="HV10" s="8"/>
      <c r="HW10" s="6"/>
      <c r="HX10" s="7"/>
      <c r="HY10" s="7"/>
      <c r="HZ10" s="7"/>
      <c r="IA10" s="8"/>
      <c r="IB10" s="6"/>
      <c r="IC10" s="7"/>
      <c r="ID10" s="7"/>
      <c r="IE10" s="7"/>
      <c r="IF10" s="8"/>
      <c r="IG10" s="6"/>
      <c r="IH10" s="7"/>
      <c r="II10" s="7"/>
      <c r="IJ10" s="7"/>
      <c r="IK10" s="8"/>
      <c r="IL10" s="6"/>
      <c r="IM10" s="7"/>
      <c r="IN10" s="7"/>
      <c r="IO10" s="7"/>
      <c r="IP10" s="8"/>
      <c r="IQ10" s="6"/>
      <c r="IR10" s="7"/>
      <c r="IS10" s="7"/>
      <c r="IT10" s="7"/>
      <c r="IU10" s="8"/>
    </row>
    <row r="11" spans="1:255" s="9" customFormat="1" ht="21.75" customHeight="1">
      <c r="A11" s="28" t="s">
        <v>7</v>
      </c>
      <c r="B11" s="29" t="s">
        <v>8</v>
      </c>
      <c r="C11" s="30">
        <f>SUM(C13:C22)</f>
        <v>466664</v>
      </c>
      <c r="D11" s="30">
        <f t="shared" ref="D11:E11" si="0">SUM(D13:D22)</f>
        <v>504630</v>
      </c>
      <c r="E11" s="30">
        <f t="shared" si="0"/>
        <v>542148</v>
      </c>
      <c r="F11" s="7"/>
    </row>
    <row r="12" spans="1:255" s="9" customFormat="1">
      <c r="A12" s="28"/>
      <c r="B12" s="10" t="s">
        <v>358</v>
      </c>
      <c r="C12" s="11">
        <v>347830.8</v>
      </c>
      <c r="D12" s="11">
        <v>376283</v>
      </c>
      <c r="E12" s="11">
        <v>403929</v>
      </c>
    </row>
    <row r="13" spans="1:255" s="12" customFormat="1" ht="158.25">
      <c r="A13" s="28" t="s">
        <v>9</v>
      </c>
      <c r="B13" s="29" t="s">
        <v>406</v>
      </c>
      <c r="C13" s="30">
        <v>348287</v>
      </c>
      <c r="D13" s="30">
        <v>377178</v>
      </c>
      <c r="E13" s="30">
        <v>405654</v>
      </c>
      <c r="I13" s="9"/>
      <c r="J13" s="9"/>
      <c r="K13" s="9"/>
    </row>
    <row r="14" spans="1:255" s="12" customFormat="1" ht="126.75">
      <c r="A14" s="28" t="s">
        <v>10</v>
      </c>
      <c r="B14" s="29" t="s">
        <v>360</v>
      </c>
      <c r="C14" s="30">
        <v>2091</v>
      </c>
      <c r="D14" s="30">
        <v>2176</v>
      </c>
      <c r="E14" s="30">
        <v>2257</v>
      </c>
      <c r="F14" s="13"/>
      <c r="G14" s="13"/>
    </row>
    <row r="15" spans="1:255" s="12" customFormat="1" ht="111" hidden="1">
      <c r="A15" s="28" t="s">
        <v>382</v>
      </c>
      <c r="B15" s="29" t="s">
        <v>384</v>
      </c>
      <c r="C15" s="30"/>
      <c r="D15" s="30"/>
      <c r="E15" s="30"/>
    </row>
    <row r="16" spans="1:255" s="12" customFormat="1" ht="111" hidden="1">
      <c r="A16" s="28" t="s">
        <v>383</v>
      </c>
      <c r="B16" s="29" t="s">
        <v>385</v>
      </c>
      <c r="C16" s="30"/>
      <c r="D16" s="30"/>
      <c r="E16" s="30"/>
    </row>
    <row r="17" spans="1:255" s="12" customFormat="1" ht="111">
      <c r="A17" s="28" t="s">
        <v>11</v>
      </c>
      <c r="B17" s="29" t="s">
        <v>361</v>
      </c>
      <c r="C17" s="30">
        <v>3792</v>
      </c>
      <c r="D17" s="30">
        <v>3797</v>
      </c>
      <c r="E17" s="30">
        <v>3788</v>
      </c>
    </row>
    <row r="18" spans="1:255" s="12" customFormat="1" ht="63.75">
      <c r="A18" s="31" t="s">
        <v>113</v>
      </c>
      <c r="B18" s="32" t="s">
        <v>417</v>
      </c>
      <c r="C18" s="33">
        <v>659</v>
      </c>
      <c r="D18" s="33">
        <v>713</v>
      </c>
      <c r="E18" s="33">
        <v>766</v>
      </c>
    </row>
    <row r="19" spans="1:255" s="9" customFormat="1" ht="342.75" customHeight="1">
      <c r="A19" s="31" t="s">
        <v>311</v>
      </c>
      <c r="B19" s="29" t="s">
        <v>362</v>
      </c>
      <c r="C19" s="30">
        <v>8668</v>
      </c>
      <c r="D19" s="30">
        <v>9381</v>
      </c>
      <c r="E19" s="30">
        <v>10086</v>
      </c>
      <c r="F19" s="6"/>
      <c r="G19" s="7"/>
      <c r="H19" s="7"/>
      <c r="I19" s="7"/>
      <c r="J19" s="8"/>
      <c r="K19" s="6"/>
      <c r="L19" s="7"/>
      <c r="M19" s="7"/>
      <c r="N19" s="7"/>
      <c r="O19" s="8"/>
      <c r="P19" s="6"/>
      <c r="Q19" s="7"/>
      <c r="R19" s="7"/>
      <c r="S19" s="7"/>
      <c r="T19" s="8"/>
      <c r="U19" s="6"/>
      <c r="V19" s="7"/>
      <c r="W19" s="7"/>
      <c r="X19" s="7"/>
      <c r="Y19" s="8"/>
      <c r="Z19" s="6"/>
      <c r="AA19" s="7"/>
      <c r="AB19" s="7"/>
      <c r="AC19" s="7"/>
      <c r="AD19" s="8"/>
      <c r="AE19" s="6"/>
      <c r="AF19" s="7"/>
      <c r="AG19" s="7"/>
      <c r="AH19" s="7"/>
      <c r="AI19" s="8"/>
      <c r="AJ19" s="6"/>
      <c r="AK19" s="7"/>
      <c r="AL19" s="7"/>
      <c r="AM19" s="7"/>
      <c r="AN19" s="8"/>
      <c r="AO19" s="6"/>
      <c r="AP19" s="7"/>
      <c r="AQ19" s="7"/>
      <c r="AR19" s="7"/>
      <c r="AS19" s="8"/>
      <c r="AT19" s="6"/>
      <c r="AU19" s="7"/>
      <c r="AV19" s="7"/>
      <c r="AW19" s="7"/>
      <c r="AX19" s="8"/>
      <c r="AY19" s="6"/>
      <c r="AZ19" s="7"/>
      <c r="BA19" s="7"/>
      <c r="BB19" s="7"/>
      <c r="BC19" s="8"/>
      <c r="BD19" s="6"/>
      <c r="BE19" s="7"/>
      <c r="BF19" s="7"/>
      <c r="BG19" s="7"/>
      <c r="BH19" s="8"/>
      <c r="BI19" s="6"/>
      <c r="BJ19" s="7"/>
      <c r="BK19" s="7"/>
      <c r="BL19" s="7"/>
      <c r="BM19" s="8"/>
      <c r="BN19" s="6"/>
      <c r="BO19" s="7"/>
      <c r="BP19" s="7"/>
      <c r="BQ19" s="7"/>
      <c r="BR19" s="8"/>
      <c r="BS19" s="6"/>
      <c r="BT19" s="7"/>
      <c r="BU19" s="7"/>
      <c r="BV19" s="7"/>
      <c r="BW19" s="8"/>
      <c r="BX19" s="6"/>
      <c r="BY19" s="7"/>
      <c r="BZ19" s="7"/>
      <c r="CA19" s="7"/>
      <c r="CB19" s="8"/>
      <c r="CC19" s="6"/>
      <c r="CD19" s="7"/>
      <c r="CE19" s="7"/>
      <c r="CF19" s="7"/>
      <c r="CG19" s="8"/>
      <c r="CH19" s="6"/>
      <c r="CI19" s="7"/>
      <c r="CJ19" s="7"/>
      <c r="CK19" s="7"/>
      <c r="CL19" s="8"/>
      <c r="CM19" s="6"/>
      <c r="CN19" s="7"/>
      <c r="CO19" s="7"/>
      <c r="CP19" s="7"/>
      <c r="CQ19" s="8"/>
      <c r="CR19" s="6"/>
      <c r="CS19" s="7"/>
      <c r="CT19" s="7"/>
      <c r="CU19" s="7"/>
      <c r="CV19" s="8"/>
      <c r="CW19" s="6"/>
      <c r="CX19" s="7"/>
      <c r="CY19" s="7"/>
      <c r="CZ19" s="7"/>
      <c r="DA19" s="8"/>
      <c r="DB19" s="6"/>
      <c r="DC19" s="7"/>
      <c r="DD19" s="7"/>
      <c r="DE19" s="7"/>
      <c r="DF19" s="8"/>
      <c r="DG19" s="6"/>
      <c r="DH19" s="7"/>
      <c r="DI19" s="7"/>
      <c r="DJ19" s="7"/>
      <c r="DK19" s="8"/>
      <c r="DL19" s="6"/>
      <c r="DM19" s="7"/>
      <c r="DN19" s="7"/>
      <c r="DO19" s="7"/>
      <c r="DP19" s="8"/>
      <c r="DQ19" s="6"/>
      <c r="DR19" s="7"/>
      <c r="DS19" s="7"/>
      <c r="DT19" s="7"/>
      <c r="DU19" s="8"/>
      <c r="DV19" s="6"/>
      <c r="DW19" s="7"/>
      <c r="DX19" s="7"/>
      <c r="DY19" s="7"/>
      <c r="DZ19" s="8"/>
      <c r="EA19" s="6"/>
      <c r="EB19" s="7"/>
      <c r="EC19" s="7"/>
      <c r="ED19" s="7"/>
      <c r="EE19" s="8"/>
      <c r="EF19" s="6"/>
      <c r="EG19" s="7"/>
      <c r="EH19" s="7"/>
      <c r="EI19" s="7"/>
      <c r="EJ19" s="8"/>
      <c r="EK19" s="6"/>
      <c r="EL19" s="7"/>
      <c r="EM19" s="7"/>
      <c r="EN19" s="7"/>
      <c r="EO19" s="8"/>
      <c r="EP19" s="6"/>
      <c r="EQ19" s="7"/>
      <c r="ER19" s="7"/>
      <c r="ES19" s="7"/>
      <c r="ET19" s="8"/>
      <c r="EU19" s="6"/>
      <c r="EV19" s="7"/>
      <c r="EW19" s="7"/>
      <c r="EX19" s="7"/>
      <c r="EY19" s="8"/>
      <c r="EZ19" s="6"/>
      <c r="FA19" s="7"/>
      <c r="FB19" s="7"/>
      <c r="FC19" s="7"/>
      <c r="FD19" s="8"/>
      <c r="FE19" s="6"/>
      <c r="FF19" s="7"/>
      <c r="FG19" s="7"/>
      <c r="FH19" s="7"/>
      <c r="FI19" s="8"/>
      <c r="FJ19" s="6"/>
      <c r="FK19" s="7"/>
      <c r="FL19" s="7"/>
      <c r="FM19" s="7"/>
      <c r="FN19" s="8"/>
      <c r="FO19" s="6"/>
      <c r="FP19" s="7"/>
      <c r="FQ19" s="7"/>
      <c r="FR19" s="7"/>
      <c r="FS19" s="8"/>
      <c r="FT19" s="6"/>
      <c r="FU19" s="7"/>
      <c r="FV19" s="7"/>
      <c r="FW19" s="7"/>
      <c r="FX19" s="8"/>
      <c r="FY19" s="6"/>
      <c r="FZ19" s="7"/>
      <c r="GA19" s="7"/>
      <c r="GB19" s="7"/>
      <c r="GC19" s="8"/>
      <c r="GD19" s="6"/>
      <c r="GE19" s="7"/>
      <c r="GF19" s="7"/>
      <c r="GG19" s="7"/>
      <c r="GH19" s="8"/>
      <c r="GI19" s="6"/>
      <c r="GJ19" s="7"/>
      <c r="GK19" s="7"/>
      <c r="GL19" s="7"/>
      <c r="GM19" s="8"/>
      <c r="GN19" s="6"/>
      <c r="GO19" s="7"/>
      <c r="GP19" s="7"/>
      <c r="GQ19" s="7"/>
      <c r="GR19" s="8"/>
      <c r="GS19" s="6"/>
      <c r="GT19" s="7"/>
      <c r="GU19" s="7"/>
      <c r="GV19" s="7"/>
      <c r="GW19" s="8"/>
      <c r="GX19" s="6"/>
      <c r="GY19" s="7"/>
      <c r="GZ19" s="7"/>
      <c r="HA19" s="7"/>
      <c r="HB19" s="8"/>
      <c r="HC19" s="6"/>
      <c r="HD19" s="7"/>
      <c r="HE19" s="7"/>
      <c r="HF19" s="7"/>
      <c r="HG19" s="8"/>
      <c r="HH19" s="6"/>
      <c r="HI19" s="7"/>
      <c r="HJ19" s="7"/>
      <c r="HK19" s="7"/>
      <c r="HL19" s="8"/>
      <c r="HM19" s="6"/>
      <c r="HN19" s="7"/>
      <c r="HO19" s="7"/>
      <c r="HP19" s="7"/>
      <c r="HQ19" s="8"/>
      <c r="HR19" s="6"/>
      <c r="HS19" s="7"/>
      <c r="HT19" s="7"/>
      <c r="HU19" s="7"/>
      <c r="HV19" s="8"/>
      <c r="HW19" s="6"/>
      <c r="HX19" s="7"/>
      <c r="HY19" s="7"/>
      <c r="HZ19" s="7"/>
      <c r="IA19" s="8"/>
      <c r="IB19" s="6"/>
      <c r="IC19" s="7"/>
      <c r="ID19" s="7"/>
      <c r="IE19" s="7"/>
      <c r="IF19" s="8"/>
      <c r="IG19" s="6"/>
      <c r="IH19" s="7"/>
      <c r="II19" s="7"/>
      <c r="IJ19" s="7"/>
      <c r="IK19" s="8"/>
      <c r="IL19" s="6"/>
      <c r="IM19" s="7"/>
      <c r="IN19" s="7"/>
      <c r="IO19" s="7"/>
      <c r="IP19" s="8"/>
      <c r="IQ19" s="6"/>
      <c r="IR19" s="7"/>
      <c r="IS19" s="7"/>
      <c r="IT19" s="7"/>
      <c r="IU19" s="8"/>
    </row>
    <row r="20" spans="1:255" s="9" customFormat="1" ht="78.75">
      <c r="A20" s="31" t="s">
        <v>347</v>
      </c>
      <c r="B20" s="29" t="s">
        <v>363</v>
      </c>
      <c r="C20" s="30">
        <v>557</v>
      </c>
      <c r="D20" s="30">
        <v>558</v>
      </c>
      <c r="E20" s="30">
        <v>556</v>
      </c>
      <c r="F20" s="6"/>
      <c r="G20" s="7"/>
      <c r="H20" s="7"/>
      <c r="I20" s="7"/>
      <c r="J20" s="8"/>
      <c r="K20" s="6"/>
      <c r="L20" s="7"/>
      <c r="M20" s="7"/>
      <c r="N20" s="7"/>
      <c r="O20" s="8"/>
      <c r="P20" s="6"/>
      <c r="Q20" s="7"/>
      <c r="R20" s="7"/>
      <c r="S20" s="7"/>
      <c r="T20" s="8"/>
      <c r="U20" s="6"/>
      <c r="V20" s="7"/>
      <c r="W20" s="7"/>
      <c r="X20" s="7"/>
      <c r="Y20" s="8"/>
      <c r="Z20" s="6"/>
      <c r="AA20" s="7"/>
      <c r="AB20" s="7"/>
      <c r="AC20" s="7"/>
      <c r="AD20" s="8"/>
      <c r="AE20" s="6"/>
      <c r="AF20" s="7"/>
      <c r="AG20" s="7"/>
      <c r="AH20" s="7"/>
      <c r="AI20" s="8"/>
      <c r="AJ20" s="6"/>
      <c r="AK20" s="7"/>
      <c r="AL20" s="7"/>
      <c r="AM20" s="7"/>
      <c r="AN20" s="8"/>
      <c r="AO20" s="6"/>
      <c r="AP20" s="7"/>
      <c r="AQ20" s="7"/>
      <c r="AR20" s="7"/>
      <c r="AS20" s="8"/>
      <c r="AT20" s="6"/>
      <c r="AU20" s="7"/>
      <c r="AV20" s="7"/>
      <c r="AW20" s="7"/>
      <c r="AX20" s="8"/>
      <c r="AY20" s="6"/>
      <c r="AZ20" s="7"/>
      <c r="BA20" s="7"/>
      <c r="BB20" s="7"/>
      <c r="BC20" s="8"/>
      <c r="BD20" s="6"/>
      <c r="BE20" s="7"/>
      <c r="BF20" s="7"/>
      <c r="BG20" s="7"/>
      <c r="BH20" s="8"/>
      <c r="BI20" s="6"/>
      <c r="BJ20" s="7"/>
      <c r="BK20" s="7"/>
      <c r="BL20" s="7"/>
      <c r="BM20" s="8"/>
      <c r="BN20" s="6"/>
      <c r="BO20" s="7"/>
      <c r="BP20" s="7"/>
      <c r="BQ20" s="7"/>
      <c r="BR20" s="8"/>
      <c r="BS20" s="6"/>
      <c r="BT20" s="7"/>
      <c r="BU20" s="7"/>
      <c r="BV20" s="7"/>
      <c r="BW20" s="8"/>
      <c r="BX20" s="6"/>
      <c r="BY20" s="7"/>
      <c r="BZ20" s="7"/>
      <c r="CA20" s="7"/>
      <c r="CB20" s="8"/>
      <c r="CC20" s="6"/>
      <c r="CD20" s="7"/>
      <c r="CE20" s="7"/>
      <c r="CF20" s="7"/>
      <c r="CG20" s="8"/>
      <c r="CH20" s="6"/>
      <c r="CI20" s="7"/>
      <c r="CJ20" s="7"/>
      <c r="CK20" s="7"/>
      <c r="CL20" s="8"/>
      <c r="CM20" s="6"/>
      <c r="CN20" s="7"/>
      <c r="CO20" s="7"/>
      <c r="CP20" s="7"/>
      <c r="CQ20" s="8"/>
      <c r="CR20" s="6"/>
      <c r="CS20" s="7"/>
      <c r="CT20" s="7"/>
      <c r="CU20" s="7"/>
      <c r="CV20" s="8"/>
      <c r="CW20" s="6"/>
      <c r="CX20" s="7"/>
      <c r="CY20" s="7"/>
      <c r="CZ20" s="7"/>
      <c r="DA20" s="8"/>
      <c r="DB20" s="6"/>
      <c r="DC20" s="7"/>
      <c r="DD20" s="7"/>
      <c r="DE20" s="7"/>
      <c r="DF20" s="8"/>
      <c r="DG20" s="6"/>
      <c r="DH20" s="7"/>
      <c r="DI20" s="7"/>
      <c r="DJ20" s="7"/>
      <c r="DK20" s="8"/>
      <c r="DL20" s="6"/>
      <c r="DM20" s="7"/>
      <c r="DN20" s="7"/>
      <c r="DO20" s="7"/>
      <c r="DP20" s="8"/>
      <c r="DQ20" s="6"/>
      <c r="DR20" s="7"/>
      <c r="DS20" s="7"/>
      <c r="DT20" s="7"/>
      <c r="DU20" s="8"/>
      <c r="DV20" s="6"/>
      <c r="DW20" s="7"/>
      <c r="DX20" s="7"/>
      <c r="DY20" s="7"/>
      <c r="DZ20" s="8"/>
      <c r="EA20" s="6"/>
      <c r="EB20" s="7"/>
      <c r="EC20" s="7"/>
      <c r="ED20" s="7"/>
      <c r="EE20" s="8"/>
      <c r="EF20" s="6"/>
      <c r="EG20" s="7"/>
      <c r="EH20" s="7"/>
      <c r="EI20" s="7"/>
      <c r="EJ20" s="8"/>
      <c r="EK20" s="6"/>
      <c r="EL20" s="7"/>
      <c r="EM20" s="7"/>
      <c r="EN20" s="7"/>
      <c r="EO20" s="8"/>
      <c r="EP20" s="6"/>
      <c r="EQ20" s="7"/>
      <c r="ER20" s="7"/>
      <c r="ES20" s="7"/>
      <c r="ET20" s="8"/>
      <c r="EU20" s="6"/>
      <c r="EV20" s="7"/>
      <c r="EW20" s="7"/>
      <c r="EX20" s="7"/>
      <c r="EY20" s="8"/>
      <c r="EZ20" s="6"/>
      <c r="FA20" s="7"/>
      <c r="FB20" s="7"/>
      <c r="FC20" s="7"/>
      <c r="FD20" s="8"/>
      <c r="FE20" s="6"/>
      <c r="FF20" s="7"/>
      <c r="FG20" s="7"/>
      <c r="FH20" s="7"/>
      <c r="FI20" s="8"/>
      <c r="FJ20" s="6"/>
      <c r="FK20" s="7"/>
      <c r="FL20" s="7"/>
      <c r="FM20" s="7"/>
      <c r="FN20" s="8"/>
      <c r="FO20" s="6"/>
      <c r="FP20" s="7"/>
      <c r="FQ20" s="7"/>
      <c r="FR20" s="7"/>
      <c r="FS20" s="8"/>
      <c r="FT20" s="6"/>
      <c r="FU20" s="7"/>
      <c r="FV20" s="7"/>
      <c r="FW20" s="7"/>
      <c r="FX20" s="8"/>
      <c r="FY20" s="6"/>
      <c r="FZ20" s="7"/>
      <c r="GA20" s="7"/>
      <c r="GB20" s="7"/>
      <c r="GC20" s="8"/>
      <c r="GD20" s="6"/>
      <c r="GE20" s="7"/>
      <c r="GF20" s="7"/>
      <c r="GG20" s="7"/>
      <c r="GH20" s="8"/>
      <c r="GI20" s="6"/>
      <c r="GJ20" s="7"/>
      <c r="GK20" s="7"/>
      <c r="GL20" s="7"/>
      <c r="GM20" s="8"/>
      <c r="GN20" s="6"/>
      <c r="GO20" s="7"/>
      <c r="GP20" s="7"/>
      <c r="GQ20" s="7"/>
      <c r="GR20" s="8"/>
      <c r="GS20" s="6"/>
      <c r="GT20" s="7"/>
      <c r="GU20" s="7"/>
      <c r="GV20" s="7"/>
      <c r="GW20" s="8"/>
      <c r="GX20" s="6"/>
      <c r="GY20" s="7"/>
      <c r="GZ20" s="7"/>
      <c r="HA20" s="7"/>
      <c r="HB20" s="8"/>
      <c r="HC20" s="6"/>
      <c r="HD20" s="7"/>
      <c r="HE20" s="7"/>
      <c r="HF20" s="7"/>
      <c r="HG20" s="8"/>
      <c r="HH20" s="6"/>
      <c r="HI20" s="7"/>
      <c r="HJ20" s="7"/>
      <c r="HK20" s="7"/>
      <c r="HL20" s="8"/>
      <c r="HM20" s="6"/>
      <c r="HN20" s="7"/>
      <c r="HO20" s="7"/>
      <c r="HP20" s="7"/>
      <c r="HQ20" s="8"/>
      <c r="HR20" s="6"/>
      <c r="HS20" s="7"/>
      <c r="HT20" s="7"/>
      <c r="HU20" s="7"/>
      <c r="HV20" s="8"/>
      <c r="HW20" s="6"/>
      <c r="HX20" s="7"/>
      <c r="HY20" s="7"/>
      <c r="HZ20" s="7"/>
      <c r="IA20" s="8"/>
      <c r="IB20" s="6"/>
      <c r="IC20" s="7"/>
      <c r="ID20" s="7"/>
      <c r="IE20" s="7"/>
      <c r="IF20" s="8"/>
      <c r="IG20" s="6"/>
      <c r="IH20" s="7"/>
      <c r="II20" s="7"/>
      <c r="IJ20" s="7"/>
      <c r="IK20" s="8"/>
      <c r="IL20" s="6"/>
      <c r="IM20" s="7"/>
      <c r="IN20" s="7"/>
      <c r="IO20" s="7"/>
      <c r="IP20" s="8"/>
      <c r="IQ20" s="6"/>
      <c r="IR20" s="7"/>
      <c r="IS20" s="7"/>
      <c r="IT20" s="7"/>
      <c r="IU20" s="8"/>
    </row>
    <row r="21" spans="1:255" s="9" customFormat="1" ht="220.5">
      <c r="A21" s="31" t="s">
        <v>359</v>
      </c>
      <c r="B21" s="29" t="s">
        <v>364</v>
      </c>
      <c r="C21" s="30">
        <v>2610</v>
      </c>
      <c r="D21" s="30">
        <v>2827</v>
      </c>
      <c r="E21" s="30">
        <v>3041</v>
      </c>
      <c r="F21" s="6"/>
      <c r="G21" s="7"/>
      <c r="H21" s="7"/>
      <c r="I21" s="7"/>
      <c r="J21" s="8"/>
      <c r="K21" s="6"/>
      <c r="L21" s="7"/>
      <c r="M21" s="7"/>
      <c r="N21" s="7"/>
      <c r="O21" s="8"/>
      <c r="P21" s="6"/>
      <c r="Q21" s="7"/>
      <c r="R21" s="7"/>
      <c r="S21" s="7"/>
      <c r="T21" s="8"/>
      <c r="U21" s="6"/>
      <c r="V21" s="7"/>
      <c r="W21" s="7"/>
      <c r="X21" s="7"/>
      <c r="Y21" s="8"/>
      <c r="Z21" s="6"/>
      <c r="AA21" s="7"/>
      <c r="AB21" s="7"/>
      <c r="AC21" s="7"/>
      <c r="AD21" s="8"/>
      <c r="AE21" s="6"/>
      <c r="AF21" s="7"/>
      <c r="AG21" s="7"/>
      <c r="AH21" s="7"/>
      <c r="AI21" s="8"/>
      <c r="AJ21" s="6"/>
      <c r="AK21" s="7"/>
      <c r="AL21" s="7"/>
      <c r="AM21" s="7"/>
      <c r="AN21" s="8"/>
      <c r="AO21" s="6"/>
      <c r="AP21" s="7"/>
      <c r="AQ21" s="7"/>
      <c r="AR21" s="7"/>
      <c r="AS21" s="8"/>
      <c r="AT21" s="6"/>
      <c r="AU21" s="7"/>
      <c r="AV21" s="7"/>
      <c r="AW21" s="7"/>
      <c r="AX21" s="8"/>
      <c r="AY21" s="6"/>
      <c r="AZ21" s="7"/>
      <c r="BA21" s="7"/>
      <c r="BB21" s="7"/>
      <c r="BC21" s="8"/>
      <c r="BD21" s="6"/>
      <c r="BE21" s="7"/>
      <c r="BF21" s="7"/>
      <c r="BG21" s="7"/>
      <c r="BH21" s="8"/>
      <c r="BI21" s="6"/>
      <c r="BJ21" s="7"/>
      <c r="BK21" s="7"/>
      <c r="BL21" s="7"/>
      <c r="BM21" s="8"/>
      <c r="BN21" s="6"/>
      <c r="BO21" s="7"/>
      <c r="BP21" s="7"/>
      <c r="BQ21" s="7"/>
      <c r="BR21" s="8"/>
      <c r="BS21" s="6"/>
      <c r="BT21" s="7"/>
      <c r="BU21" s="7"/>
      <c r="BV21" s="7"/>
      <c r="BW21" s="8"/>
      <c r="BX21" s="6"/>
      <c r="BY21" s="7"/>
      <c r="BZ21" s="7"/>
      <c r="CA21" s="7"/>
      <c r="CB21" s="8"/>
      <c r="CC21" s="6"/>
      <c r="CD21" s="7"/>
      <c r="CE21" s="7"/>
      <c r="CF21" s="7"/>
      <c r="CG21" s="8"/>
      <c r="CH21" s="6"/>
      <c r="CI21" s="7"/>
      <c r="CJ21" s="7"/>
      <c r="CK21" s="7"/>
      <c r="CL21" s="8"/>
      <c r="CM21" s="6"/>
      <c r="CN21" s="7"/>
      <c r="CO21" s="7"/>
      <c r="CP21" s="7"/>
      <c r="CQ21" s="8"/>
      <c r="CR21" s="6"/>
      <c r="CS21" s="7"/>
      <c r="CT21" s="7"/>
      <c r="CU21" s="7"/>
      <c r="CV21" s="8"/>
      <c r="CW21" s="6"/>
      <c r="CX21" s="7"/>
      <c r="CY21" s="7"/>
      <c r="CZ21" s="7"/>
      <c r="DA21" s="8"/>
      <c r="DB21" s="6"/>
      <c r="DC21" s="7"/>
      <c r="DD21" s="7"/>
      <c r="DE21" s="7"/>
      <c r="DF21" s="8"/>
      <c r="DG21" s="6"/>
      <c r="DH21" s="7"/>
      <c r="DI21" s="7"/>
      <c r="DJ21" s="7"/>
      <c r="DK21" s="8"/>
      <c r="DL21" s="6"/>
      <c r="DM21" s="7"/>
      <c r="DN21" s="7"/>
      <c r="DO21" s="7"/>
      <c r="DP21" s="8"/>
      <c r="DQ21" s="6"/>
      <c r="DR21" s="7"/>
      <c r="DS21" s="7"/>
      <c r="DT21" s="7"/>
      <c r="DU21" s="8"/>
      <c r="DV21" s="6"/>
      <c r="DW21" s="7"/>
      <c r="DX21" s="7"/>
      <c r="DY21" s="7"/>
      <c r="DZ21" s="8"/>
      <c r="EA21" s="6"/>
      <c r="EB21" s="7"/>
      <c r="EC21" s="7"/>
      <c r="ED21" s="7"/>
      <c r="EE21" s="8"/>
      <c r="EF21" s="6"/>
      <c r="EG21" s="7"/>
      <c r="EH21" s="7"/>
      <c r="EI21" s="7"/>
      <c r="EJ21" s="8"/>
      <c r="EK21" s="6"/>
      <c r="EL21" s="7"/>
      <c r="EM21" s="7"/>
      <c r="EN21" s="7"/>
      <c r="EO21" s="8"/>
      <c r="EP21" s="6"/>
      <c r="EQ21" s="7"/>
      <c r="ER21" s="7"/>
      <c r="ES21" s="7"/>
      <c r="ET21" s="8"/>
      <c r="EU21" s="6"/>
      <c r="EV21" s="7"/>
      <c r="EW21" s="7"/>
      <c r="EX21" s="7"/>
      <c r="EY21" s="8"/>
      <c r="EZ21" s="6"/>
      <c r="FA21" s="7"/>
      <c r="FB21" s="7"/>
      <c r="FC21" s="7"/>
      <c r="FD21" s="8"/>
      <c r="FE21" s="6"/>
      <c r="FF21" s="7"/>
      <c r="FG21" s="7"/>
      <c r="FH21" s="7"/>
      <c r="FI21" s="8"/>
      <c r="FJ21" s="6"/>
      <c r="FK21" s="7"/>
      <c r="FL21" s="7"/>
      <c r="FM21" s="7"/>
      <c r="FN21" s="8"/>
      <c r="FO21" s="6"/>
      <c r="FP21" s="7"/>
      <c r="FQ21" s="7"/>
      <c r="FR21" s="7"/>
      <c r="FS21" s="8"/>
      <c r="FT21" s="6"/>
      <c r="FU21" s="7"/>
      <c r="FV21" s="7"/>
      <c r="FW21" s="7"/>
      <c r="FX21" s="8"/>
      <c r="FY21" s="6"/>
      <c r="FZ21" s="7"/>
      <c r="GA21" s="7"/>
      <c r="GB21" s="7"/>
      <c r="GC21" s="8"/>
      <c r="GD21" s="6"/>
      <c r="GE21" s="7"/>
      <c r="GF21" s="7"/>
      <c r="GG21" s="7"/>
      <c r="GH21" s="8"/>
      <c r="GI21" s="6"/>
      <c r="GJ21" s="7"/>
      <c r="GK21" s="7"/>
      <c r="GL21" s="7"/>
      <c r="GM21" s="8"/>
      <c r="GN21" s="6"/>
      <c r="GO21" s="7"/>
      <c r="GP21" s="7"/>
      <c r="GQ21" s="7"/>
      <c r="GR21" s="8"/>
      <c r="GS21" s="6"/>
      <c r="GT21" s="7"/>
      <c r="GU21" s="7"/>
      <c r="GV21" s="7"/>
      <c r="GW21" s="8"/>
      <c r="GX21" s="6"/>
      <c r="GY21" s="7"/>
      <c r="GZ21" s="7"/>
      <c r="HA21" s="7"/>
      <c r="HB21" s="8"/>
      <c r="HC21" s="6"/>
      <c r="HD21" s="7"/>
      <c r="HE21" s="7"/>
      <c r="HF21" s="7"/>
      <c r="HG21" s="8"/>
      <c r="HH21" s="6"/>
      <c r="HI21" s="7"/>
      <c r="HJ21" s="7"/>
      <c r="HK21" s="7"/>
      <c r="HL21" s="8"/>
      <c r="HM21" s="6"/>
      <c r="HN21" s="7"/>
      <c r="HO21" s="7"/>
      <c r="HP21" s="7"/>
      <c r="HQ21" s="8"/>
      <c r="HR21" s="6"/>
      <c r="HS21" s="7"/>
      <c r="HT21" s="7"/>
      <c r="HU21" s="7"/>
      <c r="HV21" s="8"/>
      <c r="HW21" s="6"/>
      <c r="HX21" s="7"/>
      <c r="HY21" s="7"/>
      <c r="HZ21" s="7"/>
      <c r="IA21" s="8"/>
      <c r="IB21" s="6"/>
      <c r="IC21" s="7"/>
      <c r="ID21" s="7"/>
      <c r="IE21" s="7"/>
      <c r="IF21" s="8"/>
      <c r="IG21" s="6"/>
      <c r="IH21" s="7"/>
      <c r="II21" s="7"/>
      <c r="IJ21" s="7"/>
      <c r="IK21" s="8"/>
      <c r="IL21" s="6"/>
      <c r="IM21" s="7"/>
      <c r="IN21" s="7"/>
      <c r="IO21" s="7"/>
      <c r="IP21" s="8"/>
      <c r="IQ21" s="6"/>
      <c r="IR21" s="7"/>
      <c r="IS21" s="7"/>
      <c r="IT21" s="7"/>
      <c r="IU21" s="8"/>
    </row>
    <row r="22" spans="1:255" s="9" customFormat="1" ht="47.25">
      <c r="A22" s="31" t="s">
        <v>418</v>
      </c>
      <c r="B22" s="29" t="s">
        <v>419</v>
      </c>
      <c r="C22" s="30">
        <v>100000</v>
      </c>
      <c r="D22" s="30">
        <v>108000</v>
      </c>
      <c r="E22" s="30">
        <v>116000</v>
      </c>
      <c r="F22" s="6"/>
      <c r="G22" s="7"/>
      <c r="H22" s="7"/>
      <c r="I22" s="7"/>
      <c r="J22" s="8"/>
      <c r="K22" s="6"/>
      <c r="L22" s="7"/>
      <c r="M22" s="7"/>
      <c r="N22" s="7"/>
      <c r="O22" s="8"/>
      <c r="P22" s="6"/>
      <c r="Q22" s="7"/>
      <c r="R22" s="7"/>
      <c r="S22" s="7"/>
      <c r="T22" s="8"/>
      <c r="U22" s="6"/>
      <c r="V22" s="7"/>
      <c r="W22" s="7"/>
      <c r="X22" s="7"/>
      <c r="Y22" s="8"/>
      <c r="Z22" s="6"/>
      <c r="AA22" s="7"/>
      <c r="AB22" s="7"/>
      <c r="AC22" s="7"/>
      <c r="AD22" s="8"/>
      <c r="AE22" s="6"/>
      <c r="AF22" s="7"/>
      <c r="AG22" s="7"/>
      <c r="AH22" s="7"/>
      <c r="AI22" s="8"/>
      <c r="AJ22" s="6"/>
      <c r="AK22" s="7"/>
      <c r="AL22" s="7"/>
      <c r="AM22" s="7"/>
      <c r="AN22" s="8"/>
      <c r="AO22" s="6"/>
      <c r="AP22" s="7"/>
      <c r="AQ22" s="7"/>
      <c r="AR22" s="7"/>
      <c r="AS22" s="8"/>
      <c r="AT22" s="6"/>
      <c r="AU22" s="7"/>
      <c r="AV22" s="7"/>
      <c r="AW22" s="7"/>
      <c r="AX22" s="8"/>
      <c r="AY22" s="6"/>
      <c r="AZ22" s="7"/>
      <c r="BA22" s="7"/>
      <c r="BB22" s="7"/>
      <c r="BC22" s="8"/>
      <c r="BD22" s="6"/>
      <c r="BE22" s="7"/>
      <c r="BF22" s="7"/>
      <c r="BG22" s="7"/>
      <c r="BH22" s="8"/>
      <c r="BI22" s="6"/>
      <c r="BJ22" s="7"/>
      <c r="BK22" s="7"/>
      <c r="BL22" s="7"/>
      <c r="BM22" s="8"/>
      <c r="BN22" s="6"/>
      <c r="BO22" s="7"/>
      <c r="BP22" s="7"/>
      <c r="BQ22" s="7"/>
      <c r="BR22" s="8"/>
      <c r="BS22" s="6"/>
      <c r="BT22" s="7"/>
      <c r="BU22" s="7"/>
      <c r="BV22" s="7"/>
      <c r="BW22" s="8"/>
      <c r="BX22" s="6"/>
      <c r="BY22" s="7"/>
      <c r="BZ22" s="7"/>
      <c r="CA22" s="7"/>
      <c r="CB22" s="8"/>
      <c r="CC22" s="6"/>
      <c r="CD22" s="7"/>
      <c r="CE22" s="7"/>
      <c r="CF22" s="7"/>
      <c r="CG22" s="8"/>
      <c r="CH22" s="6"/>
      <c r="CI22" s="7"/>
      <c r="CJ22" s="7"/>
      <c r="CK22" s="7"/>
      <c r="CL22" s="8"/>
      <c r="CM22" s="6"/>
      <c r="CN22" s="7"/>
      <c r="CO22" s="7"/>
      <c r="CP22" s="7"/>
      <c r="CQ22" s="8"/>
      <c r="CR22" s="6"/>
      <c r="CS22" s="7"/>
      <c r="CT22" s="7"/>
      <c r="CU22" s="7"/>
      <c r="CV22" s="8"/>
      <c r="CW22" s="6"/>
      <c r="CX22" s="7"/>
      <c r="CY22" s="7"/>
      <c r="CZ22" s="7"/>
      <c r="DA22" s="8"/>
      <c r="DB22" s="6"/>
      <c r="DC22" s="7"/>
      <c r="DD22" s="7"/>
      <c r="DE22" s="7"/>
      <c r="DF22" s="8"/>
      <c r="DG22" s="6"/>
      <c r="DH22" s="7"/>
      <c r="DI22" s="7"/>
      <c r="DJ22" s="7"/>
      <c r="DK22" s="8"/>
      <c r="DL22" s="6"/>
      <c r="DM22" s="7"/>
      <c r="DN22" s="7"/>
      <c r="DO22" s="7"/>
      <c r="DP22" s="8"/>
      <c r="DQ22" s="6"/>
      <c r="DR22" s="7"/>
      <c r="DS22" s="7"/>
      <c r="DT22" s="7"/>
      <c r="DU22" s="8"/>
      <c r="DV22" s="6"/>
      <c r="DW22" s="7"/>
      <c r="DX22" s="7"/>
      <c r="DY22" s="7"/>
      <c r="DZ22" s="8"/>
      <c r="EA22" s="6"/>
      <c r="EB22" s="7"/>
      <c r="EC22" s="7"/>
      <c r="ED22" s="7"/>
      <c r="EE22" s="8"/>
      <c r="EF22" s="6"/>
      <c r="EG22" s="7"/>
      <c r="EH22" s="7"/>
      <c r="EI22" s="7"/>
      <c r="EJ22" s="8"/>
      <c r="EK22" s="6"/>
      <c r="EL22" s="7"/>
      <c r="EM22" s="7"/>
      <c r="EN22" s="7"/>
      <c r="EO22" s="8"/>
      <c r="EP22" s="6"/>
      <c r="EQ22" s="7"/>
      <c r="ER22" s="7"/>
      <c r="ES22" s="7"/>
      <c r="ET22" s="8"/>
      <c r="EU22" s="6"/>
      <c r="EV22" s="7"/>
      <c r="EW22" s="7"/>
      <c r="EX22" s="7"/>
      <c r="EY22" s="8"/>
      <c r="EZ22" s="6"/>
      <c r="FA22" s="7"/>
      <c r="FB22" s="7"/>
      <c r="FC22" s="7"/>
      <c r="FD22" s="8"/>
      <c r="FE22" s="6"/>
      <c r="FF22" s="7"/>
      <c r="FG22" s="7"/>
      <c r="FH22" s="7"/>
      <c r="FI22" s="8"/>
      <c r="FJ22" s="6"/>
      <c r="FK22" s="7"/>
      <c r="FL22" s="7"/>
      <c r="FM22" s="7"/>
      <c r="FN22" s="8"/>
      <c r="FO22" s="6"/>
      <c r="FP22" s="7"/>
      <c r="FQ22" s="7"/>
      <c r="FR22" s="7"/>
      <c r="FS22" s="8"/>
      <c r="FT22" s="6"/>
      <c r="FU22" s="7"/>
      <c r="FV22" s="7"/>
      <c r="FW22" s="7"/>
      <c r="FX22" s="8"/>
      <c r="FY22" s="6"/>
      <c r="FZ22" s="7"/>
      <c r="GA22" s="7"/>
      <c r="GB22" s="7"/>
      <c r="GC22" s="8"/>
      <c r="GD22" s="6"/>
      <c r="GE22" s="7"/>
      <c r="GF22" s="7"/>
      <c r="GG22" s="7"/>
      <c r="GH22" s="8"/>
      <c r="GI22" s="6"/>
      <c r="GJ22" s="7"/>
      <c r="GK22" s="7"/>
      <c r="GL22" s="7"/>
      <c r="GM22" s="8"/>
      <c r="GN22" s="6"/>
      <c r="GO22" s="7"/>
      <c r="GP22" s="7"/>
      <c r="GQ22" s="7"/>
      <c r="GR22" s="8"/>
      <c r="GS22" s="6"/>
      <c r="GT22" s="7"/>
      <c r="GU22" s="7"/>
      <c r="GV22" s="7"/>
      <c r="GW22" s="8"/>
      <c r="GX22" s="6"/>
      <c r="GY22" s="7"/>
      <c r="GZ22" s="7"/>
      <c r="HA22" s="7"/>
      <c r="HB22" s="8"/>
      <c r="HC22" s="6"/>
      <c r="HD22" s="7"/>
      <c r="HE22" s="7"/>
      <c r="HF22" s="7"/>
      <c r="HG22" s="8"/>
      <c r="HH22" s="6"/>
      <c r="HI22" s="7"/>
      <c r="HJ22" s="7"/>
      <c r="HK22" s="7"/>
      <c r="HL22" s="8"/>
      <c r="HM22" s="6"/>
      <c r="HN22" s="7"/>
      <c r="HO22" s="7"/>
      <c r="HP22" s="7"/>
      <c r="HQ22" s="8"/>
      <c r="HR22" s="6"/>
      <c r="HS22" s="7"/>
      <c r="HT22" s="7"/>
      <c r="HU22" s="7"/>
      <c r="HV22" s="8"/>
      <c r="HW22" s="6"/>
      <c r="HX22" s="7"/>
      <c r="HY22" s="7"/>
      <c r="HZ22" s="7"/>
      <c r="IA22" s="8"/>
      <c r="IB22" s="6"/>
      <c r="IC22" s="7"/>
      <c r="ID22" s="7"/>
      <c r="IE22" s="7"/>
      <c r="IF22" s="8"/>
      <c r="IG22" s="6"/>
      <c r="IH22" s="7"/>
      <c r="II22" s="7"/>
      <c r="IJ22" s="7"/>
      <c r="IK22" s="8"/>
      <c r="IL22" s="6"/>
      <c r="IM22" s="7"/>
      <c r="IN22" s="7"/>
      <c r="IO22" s="7"/>
      <c r="IP22" s="8"/>
      <c r="IQ22" s="6"/>
      <c r="IR22" s="7"/>
      <c r="IS22" s="7"/>
      <c r="IT22" s="7"/>
      <c r="IU22" s="8"/>
    </row>
    <row r="23" spans="1:255" s="9" customFormat="1" ht="31.5">
      <c r="A23" s="25" t="s">
        <v>12</v>
      </c>
      <c r="B23" s="26" t="s">
        <v>13</v>
      </c>
      <c r="C23" s="27">
        <f>+C24+C33</f>
        <v>34054</v>
      </c>
      <c r="D23" s="27">
        <f t="shared" ref="D23:E23" si="1">+D24+D33</f>
        <v>36662</v>
      </c>
      <c r="E23" s="27">
        <f t="shared" si="1"/>
        <v>36363</v>
      </c>
    </row>
    <row r="24" spans="1:255" s="12" customFormat="1" ht="32.25">
      <c r="A24" s="28" t="s">
        <v>14</v>
      </c>
      <c r="B24" s="29" t="s">
        <v>15</v>
      </c>
      <c r="C24" s="30">
        <f>+C25+C27+C29+C31</f>
        <v>33570</v>
      </c>
      <c r="D24" s="30">
        <f>+D25+D27+D29+D31</f>
        <v>35816</v>
      </c>
      <c r="E24" s="30">
        <f>+E25+E27+E29+E31</f>
        <v>35153</v>
      </c>
    </row>
    <row r="25" spans="1:255" s="12" customFormat="1" ht="47.25">
      <c r="A25" s="28" t="s">
        <v>16</v>
      </c>
      <c r="B25" s="34" t="s">
        <v>140</v>
      </c>
      <c r="C25" s="30">
        <f>+C26</f>
        <v>17558</v>
      </c>
      <c r="D25" s="30">
        <f>+D26</f>
        <v>18751</v>
      </c>
      <c r="E25" s="30">
        <f>+E26</f>
        <v>18376</v>
      </c>
    </row>
    <row r="26" spans="1:255" s="12" customFormat="1" ht="78.75">
      <c r="A26" s="35" t="s">
        <v>145</v>
      </c>
      <c r="B26" s="34" t="s">
        <v>144</v>
      </c>
      <c r="C26" s="30">
        <v>17558</v>
      </c>
      <c r="D26" s="30">
        <v>18751</v>
      </c>
      <c r="E26" s="30">
        <v>18376</v>
      </c>
    </row>
    <row r="27" spans="1:255" s="12" customFormat="1" ht="63">
      <c r="A27" s="28" t="s">
        <v>17</v>
      </c>
      <c r="B27" s="34" t="s">
        <v>141</v>
      </c>
      <c r="C27" s="30">
        <f>+C28</f>
        <v>79</v>
      </c>
      <c r="D27" s="30">
        <f>+D28</f>
        <v>87</v>
      </c>
      <c r="E27" s="30">
        <f>+E28</f>
        <v>85</v>
      </c>
    </row>
    <row r="28" spans="1:255" s="12" customFormat="1" ht="94.5">
      <c r="A28" s="35" t="s">
        <v>146</v>
      </c>
      <c r="B28" s="34" t="s">
        <v>147</v>
      </c>
      <c r="C28" s="30">
        <v>79</v>
      </c>
      <c r="D28" s="30">
        <v>87</v>
      </c>
      <c r="E28" s="30">
        <v>85</v>
      </c>
    </row>
    <row r="29" spans="1:255" s="12" customFormat="1" ht="47.25">
      <c r="A29" s="28" t="s">
        <v>18</v>
      </c>
      <c r="B29" s="34" t="s">
        <v>143</v>
      </c>
      <c r="C29" s="30">
        <f>+C30</f>
        <v>17731</v>
      </c>
      <c r="D29" s="30">
        <f>+D30</f>
        <v>18843</v>
      </c>
      <c r="E29" s="30">
        <f>+E30</f>
        <v>18452</v>
      </c>
    </row>
    <row r="30" spans="1:255" s="12" customFormat="1" ht="78.75">
      <c r="A30" s="35" t="s">
        <v>148</v>
      </c>
      <c r="B30" s="34" t="s">
        <v>142</v>
      </c>
      <c r="C30" s="30">
        <v>17731</v>
      </c>
      <c r="D30" s="30">
        <v>18843</v>
      </c>
      <c r="E30" s="30">
        <v>18452</v>
      </c>
    </row>
    <row r="31" spans="1:255" s="12" customFormat="1" ht="48">
      <c r="A31" s="28" t="s">
        <v>92</v>
      </c>
      <c r="B31" s="29" t="s">
        <v>93</v>
      </c>
      <c r="C31" s="30">
        <f>+C32</f>
        <v>-1798</v>
      </c>
      <c r="D31" s="30">
        <f>+D32</f>
        <v>-1865</v>
      </c>
      <c r="E31" s="30">
        <f>+E32</f>
        <v>-1760</v>
      </c>
    </row>
    <row r="32" spans="1:255" s="9" customFormat="1" ht="78.75">
      <c r="A32" s="35" t="s">
        <v>149</v>
      </c>
      <c r="B32" s="34" t="s">
        <v>150</v>
      </c>
      <c r="C32" s="30">
        <v>-1798</v>
      </c>
      <c r="D32" s="30">
        <v>-1865</v>
      </c>
      <c r="E32" s="30">
        <v>-1760</v>
      </c>
      <c r="F32" s="6"/>
      <c r="G32" s="7"/>
      <c r="H32" s="7"/>
      <c r="I32" s="7"/>
      <c r="J32" s="8"/>
      <c r="K32" s="6"/>
      <c r="L32" s="7"/>
      <c r="M32" s="7"/>
      <c r="N32" s="7"/>
      <c r="O32" s="8"/>
      <c r="P32" s="6"/>
      <c r="Q32" s="7"/>
      <c r="R32" s="7"/>
      <c r="S32" s="7"/>
      <c r="T32" s="8"/>
      <c r="U32" s="6"/>
      <c r="V32" s="7"/>
      <c r="W32" s="7"/>
      <c r="X32" s="7"/>
      <c r="Y32" s="8"/>
      <c r="Z32" s="6"/>
      <c r="AA32" s="7"/>
      <c r="AB32" s="7"/>
      <c r="AC32" s="7"/>
      <c r="AD32" s="8"/>
      <c r="AE32" s="6"/>
      <c r="AF32" s="7"/>
      <c r="AG32" s="7"/>
      <c r="AH32" s="7"/>
      <c r="AI32" s="8"/>
      <c r="AJ32" s="6"/>
      <c r="AK32" s="7"/>
      <c r="AL32" s="7"/>
      <c r="AM32" s="7"/>
      <c r="AN32" s="8"/>
      <c r="AO32" s="6"/>
      <c r="AP32" s="7"/>
      <c r="AQ32" s="7"/>
      <c r="AR32" s="7"/>
      <c r="AS32" s="8"/>
      <c r="AT32" s="6"/>
      <c r="AU32" s="7"/>
      <c r="AV32" s="7"/>
      <c r="AW32" s="7"/>
      <c r="AX32" s="8"/>
      <c r="AY32" s="6"/>
      <c r="AZ32" s="7"/>
      <c r="BA32" s="7"/>
      <c r="BB32" s="7"/>
      <c r="BC32" s="8"/>
      <c r="BD32" s="6"/>
      <c r="BE32" s="7"/>
      <c r="BF32" s="7"/>
      <c r="BG32" s="7"/>
      <c r="BH32" s="8"/>
      <c r="BI32" s="6"/>
      <c r="BJ32" s="7"/>
      <c r="BK32" s="7"/>
      <c r="BL32" s="7"/>
      <c r="BM32" s="8"/>
      <c r="BN32" s="6"/>
      <c r="BO32" s="7"/>
      <c r="BP32" s="7"/>
      <c r="BQ32" s="7"/>
      <c r="BR32" s="8"/>
      <c r="BS32" s="6"/>
      <c r="BT32" s="7"/>
      <c r="BU32" s="7"/>
      <c r="BV32" s="7"/>
      <c r="BW32" s="8"/>
      <c r="BX32" s="6"/>
      <c r="BY32" s="7"/>
      <c r="BZ32" s="7"/>
      <c r="CA32" s="7"/>
      <c r="CB32" s="8"/>
      <c r="CC32" s="6"/>
      <c r="CD32" s="7"/>
      <c r="CE32" s="7"/>
      <c r="CF32" s="7"/>
      <c r="CG32" s="8"/>
      <c r="CH32" s="6"/>
      <c r="CI32" s="7"/>
      <c r="CJ32" s="7"/>
      <c r="CK32" s="7"/>
      <c r="CL32" s="8"/>
      <c r="CM32" s="6"/>
      <c r="CN32" s="7"/>
      <c r="CO32" s="7"/>
      <c r="CP32" s="7"/>
      <c r="CQ32" s="8"/>
      <c r="CR32" s="6"/>
      <c r="CS32" s="7"/>
      <c r="CT32" s="7"/>
      <c r="CU32" s="7"/>
      <c r="CV32" s="8"/>
      <c r="CW32" s="6"/>
      <c r="CX32" s="7"/>
      <c r="CY32" s="7"/>
      <c r="CZ32" s="7"/>
      <c r="DA32" s="8"/>
      <c r="DB32" s="6"/>
      <c r="DC32" s="7"/>
      <c r="DD32" s="7"/>
      <c r="DE32" s="7"/>
      <c r="DF32" s="8"/>
      <c r="DG32" s="6"/>
      <c r="DH32" s="7"/>
      <c r="DI32" s="7"/>
      <c r="DJ32" s="7"/>
      <c r="DK32" s="8"/>
      <c r="DL32" s="6"/>
      <c r="DM32" s="7"/>
      <c r="DN32" s="7"/>
      <c r="DO32" s="7"/>
      <c r="DP32" s="8"/>
      <c r="DQ32" s="6"/>
      <c r="DR32" s="7"/>
      <c r="DS32" s="7"/>
      <c r="DT32" s="7"/>
      <c r="DU32" s="8"/>
      <c r="DV32" s="6"/>
      <c r="DW32" s="7"/>
      <c r="DX32" s="7"/>
      <c r="DY32" s="7"/>
      <c r="DZ32" s="8"/>
      <c r="EA32" s="6"/>
      <c r="EB32" s="7"/>
      <c r="EC32" s="7"/>
      <c r="ED32" s="7"/>
      <c r="EE32" s="8"/>
      <c r="EF32" s="6"/>
      <c r="EG32" s="7"/>
      <c r="EH32" s="7"/>
      <c r="EI32" s="7"/>
      <c r="EJ32" s="8"/>
      <c r="EK32" s="6"/>
      <c r="EL32" s="7"/>
      <c r="EM32" s="7"/>
      <c r="EN32" s="7"/>
      <c r="EO32" s="8"/>
      <c r="EP32" s="6"/>
      <c r="EQ32" s="7"/>
      <c r="ER32" s="7"/>
      <c r="ES32" s="7"/>
      <c r="ET32" s="8"/>
      <c r="EU32" s="6"/>
      <c r="EV32" s="7"/>
      <c r="EW32" s="7"/>
      <c r="EX32" s="7"/>
      <c r="EY32" s="8"/>
      <c r="EZ32" s="6"/>
      <c r="FA32" s="7"/>
      <c r="FB32" s="7"/>
      <c r="FC32" s="7"/>
      <c r="FD32" s="8"/>
      <c r="FE32" s="6"/>
      <c r="FF32" s="7"/>
      <c r="FG32" s="7"/>
      <c r="FH32" s="7"/>
      <c r="FI32" s="8"/>
      <c r="FJ32" s="6"/>
      <c r="FK32" s="7"/>
      <c r="FL32" s="7"/>
      <c r="FM32" s="7"/>
      <c r="FN32" s="8"/>
      <c r="FO32" s="6"/>
      <c r="FP32" s="7"/>
      <c r="FQ32" s="7"/>
      <c r="FR32" s="7"/>
      <c r="FS32" s="8"/>
      <c r="FT32" s="6"/>
      <c r="FU32" s="7"/>
      <c r="FV32" s="7"/>
      <c r="FW32" s="7"/>
      <c r="FX32" s="8"/>
      <c r="FY32" s="6"/>
      <c r="FZ32" s="7"/>
      <c r="GA32" s="7"/>
      <c r="GB32" s="7"/>
      <c r="GC32" s="8"/>
      <c r="GD32" s="6"/>
      <c r="GE32" s="7"/>
      <c r="GF32" s="7"/>
      <c r="GG32" s="7"/>
      <c r="GH32" s="8"/>
      <c r="GI32" s="6"/>
      <c r="GJ32" s="7"/>
      <c r="GK32" s="7"/>
      <c r="GL32" s="7"/>
      <c r="GM32" s="8"/>
      <c r="GN32" s="6"/>
      <c r="GO32" s="7"/>
      <c r="GP32" s="7"/>
      <c r="GQ32" s="7"/>
      <c r="GR32" s="8"/>
      <c r="GS32" s="6"/>
      <c r="GT32" s="7"/>
      <c r="GU32" s="7"/>
      <c r="GV32" s="7"/>
      <c r="GW32" s="8"/>
      <c r="GX32" s="6"/>
      <c r="GY32" s="7"/>
      <c r="GZ32" s="7"/>
      <c r="HA32" s="7"/>
      <c r="HB32" s="8"/>
      <c r="HC32" s="6"/>
      <c r="HD32" s="7"/>
      <c r="HE32" s="7"/>
      <c r="HF32" s="7"/>
      <c r="HG32" s="8"/>
      <c r="HH32" s="6"/>
      <c r="HI32" s="7"/>
      <c r="HJ32" s="7"/>
      <c r="HK32" s="7"/>
      <c r="HL32" s="8"/>
      <c r="HM32" s="6"/>
      <c r="HN32" s="7"/>
      <c r="HO32" s="7"/>
      <c r="HP32" s="7"/>
      <c r="HQ32" s="8"/>
      <c r="HR32" s="6"/>
      <c r="HS32" s="7"/>
      <c r="HT32" s="7"/>
      <c r="HU32" s="7"/>
      <c r="HV32" s="8"/>
      <c r="HW32" s="6"/>
      <c r="HX32" s="7"/>
      <c r="HY32" s="7"/>
      <c r="HZ32" s="7"/>
      <c r="IA32" s="8"/>
      <c r="IB32" s="6"/>
      <c r="IC32" s="7"/>
      <c r="ID32" s="7"/>
      <c r="IE32" s="7"/>
      <c r="IF32" s="8"/>
      <c r="IG32" s="6"/>
      <c r="IH32" s="7"/>
      <c r="II32" s="7"/>
      <c r="IJ32" s="7"/>
      <c r="IK32" s="8"/>
      <c r="IL32" s="6"/>
      <c r="IM32" s="7"/>
      <c r="IN32" s="7"/>
      <c r="IO32" s="7"/>
      <c r="IP32" s="8"/>
      <c r="IQ32" s="6"/>
      <c r="IR32" s="7"/>
      <c r="IS32" s="7"/>
      <c r="IT32" s="7"/>
      <c r="IU32" s="8"/>
    </row>
    <row r="33" spans="1:255" s="9" customFormat="1">
      <c r="A33" s="28" t="s">
        <v>375</v>
      </c>
      <c r="B33" s="29" t="s">
        <v>407</v>
      </c>
      <c r="C33" s="30">
        <v>484</v>
      </c>
      <c r="D33" s="30">
        <v>846</v>
      </c>
      <c r="E33" s="30">
        <v>1210</v>
      </c>
      <c r="F33" s="6"/>
      <c r="G33" s="7"/>
      <c r="H33" s="7"/>
      <c r="I33" s="7"/>
      <c r="J33" s="8"/>
      <c r="K33" s="6"/>
      <c r="L33" s="7"/>
      <c r="M33" s="7"/>
      <c r="N33" s="7"/>
      <c r="O33" s="8"/>
      <c r="P33" s="6"/>
      <c r="Q33" s="7"/>
      <c r="R33" s="7"/>
      <c r="S33" s="7"/>
      <c r="T33" s="8"/>
      <c r="U33" s="6"/>
      <c r="V33" s="7"/>
      <c r="W33" s="7"/>
      <c r="X33" s="7"/>
      <c r="Y33" s="8"/>
      <c r="Z33" s="6"/>
      <c r="AA33" s="7"/>
      <c r="AB33" s="7"/>
      <c r="AC33" s="7"/>
      <c r="AD33" s="8"/>
      <c r="AE33" s="6"/>
      <c r="AF33" s="7"/>
      <c r="AG33" s="7"/>
      <c r="AH33" s="7"/>
      <c r="AI33" s="8"/>
      <c r="AJ33" s="6"/>
      <c r="AK33" s="7"/>
      <c r="AL33" s="7"/>
      <c r="AM33" s="7"/>
      <c r="AN33" s="8"/>
      <c r="AO33" s="6"/>
      <c r="AP33" s="7"/>
      <c r="AQ33" s="7"/>
      <c r="AR33" s="7"/>
      <c r="AS33" s="8"/>
      <c r="AT33" s="6"/>
      <c r="AU33" s="7"/>
      <c r="AV33" s="7"/>
      <c r="AW33" s="7"/>
      <c r="AX33" s="8"/>
      <c r="AY33" s="6"/>
      <c r="AZ33" s="7"/>
      <c r="BA33" s="7"/>
      <c r="BB33" s="7"/>
      <c r="BC33" s="8"/>
      <c r="BD33" s="6"/>
      <c r="BE33" s="7"/>
      <c r="BF33" s="7"/>
      <c r="BG33" s="7"/>
      <c r="BH33" s="8"/>
      <c r="BI33" s="6"/>
      <c r="BJ33" s="7"/>
      <c r="BK33" s="7"/>
      <c r="BL33" s="7"/>
      <c r="BM33" s="8"/>
      <c r="BN33" s="6"/>
      <c r="BO33" s="7"/>
      <c r="BP33" s="7"/>
      <c r="BQ33" s="7"/>
      <c r="BR33" s="8"/>
      <c r="BS33" s="6"/>
      <c r="BT33" s="7"/>
      <c r="BU33" s="7"/>
      <c r="BV33" s="7"/>
      <c r="BW33" s="8"/>
      <c r="BX33" s="6"/>
      <c r="BY33" s="7"/>
      <c r="BZ33" s="7"/>
      <c r="CA33" s="7"/>
      <c r="CB33" s="8"/>
      <c r="CC33" s="6"/>
      <c r="CD33" s="7"/>
      <c r="CE33" s="7"/>
      <c r="CF33" s="7"/>
      <c r="CG33" s="8"/>
      <c r="CH33" s="6"/>
      <c r="CI33" s="7"/>
      <c r="CJ33" s="7"/>
      <c r="CK33" s="7"/>
      <c r="CL33" s="8"/>
      <c r="CM33" s="6"/>
      <c r="CN33" s="7"/>
      <c r="CO33" s="7"/>
      <c r="CP33" s="7"/>
      <c r="CQ33" s="8"/>
      <c r="CR33" s="6"/>
      <c r="CS33" s="7"/>
      <c r="CT33" s="7"/>
      <c r="CU33" s="7"/>
      <c r="CV33" s="8"/>
      <c r="CW33" s="6"/>
      <c r="CX33" s="7"/>
      <c r="CY33" s="7"/>
      <c r="CZ33" s="7"/>
      <c r="DA33" s="8"/>
      <c r="DB33" s="6"/>
      <c r="DC33" s="7"/>
      <c r="DD33" s="7"/>
      <c r="DE33" s="7"/>
      <c r="DF33" s="8"/>
      <c r="DG33" s="6"/>
      <c r="DH33" s="7"/>
      <c r="DI33" s="7"/>
      <c r="DJ33" s="7"/>
      <c r="DK33" s="8"/>
      <c r="DL33" s="6"/>
      <c r="DM33" s="7"/>
      <c r="DN33" s="7"/>
      <c r="DO33" s="7"/>
      <c r="DP33" s="8"/>
      <c r="DQ33" s="6"/>
      <c r="DR33" s="7"/>
      <c r="DS33" s="7"/>
      <c r="DT33" s="7"/>
      <c r="DU33" s="8"/>
      <c r="DV33" s="6"/>
      <c r="DW33" s="7"/>
      <c r="DX33" s="7"/>
      <c r="DY33" s="7"/>
      <c r="DZ33" s="8"/>
      <c r="EA33" s="6"/>
      <c r="EB33" s="7"/>
      <c r="EC33" s="7"/>
      <c r="ED33" s="7"/>
      <c r="EE33" s="8"/>
      <c r="EF33" s="6"/>
      <c r="EG33" s="7"/>
      <c r="EH33" s="7"/>
      <c r="EI33" s="7"/>
      <c r="EJ33" s="8"/>
      <c r="EK33" s="6"/>
      <c r="EL33" s="7"/>
      <c r="EM33" s="7"/>
      <c r="EN33" s="7"/>
      <c r="EO33" s="8"/>
      <c r="EP33" s="6"/>
      <c r="EQ33" s="7"/>
      <c r="ER33" s="7"/>
      <c r="ES33" s="7"/>
      <c r="ET33" s="8"/>
      <c r="EU33" s="6"/>
      <c r="EV33" s="7"/>
      <c r="EW33" s="7"/>
      <c r="EX33" s="7"/>
      <c r="EY33" s="8"/>
      <c r="EZ33" s="6"/>
      <c r="FA33" s="7"/>
      <c r="FB33" s="7"/>
      <c r="FC33" s="7"/>
      <c r="FD33" s="8"/>
      <c r="FE33" s="6"/>
      <c r="FF33" s="7"/>
      <c r="FG33" s="7"/>
      <c r="FH33" s="7"/>
      <c r="FI33" s="8"/>
      <c r="FJ33" s="6"/>
      <c r="FK33" s="7"/>
      <c r="FL33" s="7"/>
      <c r="FM33" s="7"/>
      <c r="FN33" s="8"/>
      <c r="FO33" s="6"/>
      <c r="FP33" s="7"/>
      <c r="FQ33" s="7"/>
      <c r="FR33" s="7"/>
      <c r="FS33" s="8"/>
      <c r="FT33" s="6"/>
      <c r="FU33" s="7"/>
      <c r="FV33" s="7"/>
      <c r="FW33" s="7"/>
      <c r="FX33" s="8"/>
      <c r="FY33" s="6"/>
      <c r="FZ33" s="7"/>
      <c r="GA33" s="7"/>
      <c r="GB33" s="7"/>
      <c r="GC33" s="8"/>
      <c r="GD33" s="6"/>
      <c r="GE33" s="7"/>
      <c r="GF33" s="7"/>
      <c r="GG33" s="7"/>
      <c r="GH33" s="8"/>
      <c r="GI33" s="6"/>
      <c r="GJ33" s="7"/>
      <c r="GK33" s="7"/>
      <c r="GL33" s="7"/>
      <c r="GM33" s="8"/>
      <c r="GN33" s="6"/>
      <c r="GO33" s="7"/>
      <c r="GP33" s="7"/>
      <c r="GQ33" s="7"/>
      <c r="GR33" s="8"/>
      <c r="GS33" s="6"/>
      <c r="GT33" s="7"/>
      <c r="GU33" s="7"/>
      <c r="GV33" s="7"/>
      <c r="GW33" s="8"/>
      <c r="GX33" s="6"/>
      <c r="GY33" s="7"/>
      <c r="GZ33" s="7"/>
      <c r="HA33" s="7"/>
      <c r="HB33" s="8"/>
      <c r="HC33" s="6"/>
      <c r="HD33" s="7"/>
      <c r="HE33" s="7"/>
      <c r="HF33" s="7"/>
      <c r="HG33" s="8"/>
      <c r="HH33" s="6"/>
      <c r="HI33" s="7"/>
      <c r="HJ33" s="7"/>
      <c r="HK33" s="7"/>
      <c r="HL33" s="8"/>
      <c r="HM33" s="6"/>
      <c r="HN33" s="7"/>
      <c r="HO33" s="7"/>
      <c r="HP33" s="7"/>
      <c r="HQ33" s="8"/>
      <c r="HR33" s="6"/>
      <c r="HS33" s="7"/>
      <c r="HT33" s="7"/>
      <c r="HU33" s="7"/>
      <c r="HV33" s="8"/>
      <c r="HW33" s="6"/>
      <c r="HX33" s="7"/>
      <c r="HY33" s="7"/>
      <c r="HZ33" s="7"/>
      <c r="IA33" s="8"/>
      <c r="IB33" s="6"/>
      <c r="IC33" s="7"/>
      <c r="ID33" s="7"/>
      <c r="IE33" s="7"/>
      <c r="IF33" s="8"/>
      <c r="IG33" s="6"/>
      <c r="IH33" s="7"/>
      <c r="II33" s="7"/>
      <c r="IJ33" s="7"/>
      <c r="IK33" s="8"/>
      <c r="IL33" s="6"/>
      <c r="IM33" s="7"/>
      <c r="IN33" s="7"/>
      <c r="IO33" s="7"/>
      <c r="IP33" s="8"/>
      <c r="IQ33" s="6"/>
      <c r="IR33" s="7"/>
      <c r="IS33" s="7"/>
      <c r="IT33" s="7"/>
      <c r="IU33" s="8"/>
    </row>
    <row r="34" spans="1:255" s="12" customFormat="1" ht="17.25">
      <c r="A34" s="25" t="s">
        <v>19</v>
      </c>
      <c r="B34" s="26" t="s">
        <v>20</v>
      </c>
      <c r="C34" s="27">
        <f>+C35+C40+C42+C44</f>
        <v>72504</v>
      </c>
      <c r="D34" s="27">
        <f>+D35+D40+D42+D44</f>
        <v>75302</v>
      </c>
      <c r="E34" s="27">
        <f>+E35+E40+E42+E44</f>
        <v>79940</v>
      </c>
    </row>
    <row r="35" spans="1:255" s="9" customFormat="1">
      <c r="A35" s="35" t="s">
        <v>21</v>
      </c>
      <c r="B35" s="34" t="s">
        <v>22</v>
      </c>
      <c r="C35" s="30">
        <f>+C36+C38</f>
        <v>59636</v>
      </c>
      <c r="D35" s="30">
        <f>+D36+D38</f>
        <v>58787</v>
      </c>
      <c r="E35" s="30">
        <f>+E36+E38</f>
        <v>63152</v>
      </c>
    </row>
    <row r="36" spans="1:255" s="9" customFormat="1" ht="31.5">
      <c r="A36" s="35" t="s">
        <v>23</v>
      </c>
      <c r="B36" s="34" t="s">
        <v>24</v>
      </c>
      <c r="C36" s="30">
        <f>+C37</f>
        <v>38022</v>
      </c>
      <c r="D36" s="30">
        <f>+D37</f>
        <v>37481</v>
      </c>
      <c r="E36" s="30">
        <f>+E37</f>
        <v>40264</v>
      </c>
    </row>
    <row r="37" spans="1:255" s="9" customFormat="1" ht="31.5">
      <c r="A37" s="35" t="s">
        <v>155</v>
      </c>
      <c r="B37" s="34" t="s">
        <v>24</v>
      </c>
      <c r="C37" s="30">
        <v>38022</v>
      </c>
      <c r="D37" s="30">
        <v>37481</v>
      </c>
      <c r="E37" s="30">
        <v>40264</v>
      </c>
    </row>
    <row r="38" spans="1:255" s="9" customFormat="1" ht="31.5">
      <c r="A38" s="35" t="s">
        <v>25</v>
      </c>
      <c r="B38" s="34" t="s">
        <v>26</v>
      </c>
      <c r="C38" s="30">
        <f>C39</f>
        <v>21614</v>
      </c>
      <c r="D38" s="30">
        <f>D39</f>
        <v>21306</v>
      </c>
      <c r="E38" s="30">
        <f>E39</f>
        <v>22888</v>
      </c>
    </row>
    <row r="39" spans="1:255" s="9" customFormat="1" ht="47.25">
      <c r="A39" s="35" t="s">
        <v>156</v>
      </c>
      <c r="B39" s="34" t="s">
        <v>157</v>
      </c>
      <c r="C39" s="30">
        <v>21614</v>
      </c>
      <c r="D39" s="30">
        <v>21306</v>
      </c>
      <c r="E39" s="30">
        <v>22888</v>
      </c>
    </row>
    <row r="40" spans="1:255" s="12" customFormat="1" ht="17.25" hidden="1">
      <c r="A40" s="35" t="s">
        <v>27</v>
      </c>
      <c r="B40" s="34" t="s">
        <v>28</v>
      </c>
      <c r="C40" s="30">
        <f>+C41</f>
        <v>0</v>
      </c>
      <c r="D40" s="30">
        <f>+D41</f>
        <v>0</v>
      </c>
      <c r="E40" s="30">
        <f>+E41</f>
        <v>0</v>
      </c>
    </row>
    <row r="41" spans="1:255" s="12" customFormat="1" ht="17.25" hidden="1">
      <c r="A41" s="36" t="s">
        <v>29</v>
      </c>
      <c r="B41" s="34" t="s">
        <v>28</v>
      </c>
      <c r="C41" s="30">
        <v>0</v>
      </c>
      <c r="D41" s="30">
        <v>0</v>
      </c>
      <c r="E41" s="30">
        <v>0</v>
      </c>
    </row>
    <row r="42" spans="1:255" s="12" customFormat="1" ht="17.25">
      <c r="A42" s="28" t="s">
        <v>30</v>
      </c>
      <c r="B42" s="29" t="s">
        <v>31</v>
      </c>
      <c r="C42" s="30">
        <f>+C43</f>
        <v>6300</v>
      </c>
      <c r="D42" s="30">
        <f>+D43</f>
        <v>9684</v>
      </c>
      <c r="E42" s="30">
        <f>+E43</f>
        <v>9684</v>
      </c>
    </row>
    <row r="43" spans="1:255" s="12" customFormat="1" ht="17.25">
      <c r="A43" s="28" t="s">
        <v>32</v>
      </c>
      <c r="B43" s="29" t="s">
        <v>31</v>
      </c>
      <c r="C43" s="30">
        <v>6300</v>
      </c>
      <c r="D43" s="30">
        <v>9684</v>
      </c>
      <c r="E43" s="30">
        <v>9684</v>
      </c>
    </row>
    <row r="44" spans="1:255" s="12" customFormat="1" ht="17.25">
      <c r="A44" s="28" t="s">
        <v>33</v>
      </c>
      <c r="B44" s="29" t="s">
        <v>34</v>
      </c>
      <c r="C44" s="30">
        <f>+C45</f>
        <v>6568</v>
      </c>
      <c r="D44" s="30">
        <f>+D45</f>
        <v>6831</v>
      </c>
      <c r="E44" s="30">
        <f>+E45</f>
        <v>7104</v>
      </c>
    </row>
    <row r="45" spans="1:255" s="12" customFormat="1" ht="32.25">
      <c r="A45" s="28" t="s">
        <v>158</v>
      </c>
      <c r="B45" s="29" t="s">
        <v>159</v>
      </c>
      <c r="C45" s="30">
        <v>6568</v>
      </c>
      <c r="D45" s="30">
        <v>6831</v>
      </c>
      <c r="E45" s="30">
        <v>7104</v>
      </c>
    </row>
    <row r="46" spans="1:255" s="12" customFormat="1" ht="17.25">
      <c r="A46" s="37" t="s">
        <v>114</v>
      </c>
      <c r="B46" s="38" t="s">
        <v>115</v>
      </c>
      <c r="C46" s="27">
        <f>C47+C49+C52</f>
        <v>56430</v>
      </c>
      <c r="D46" s="27">
        <f>D47+D49+D52</f>
        <v>56983</v>
      </c>
      <c r="E46" s="27">
        <f>E47+E49+E52</f>
        <v>57706</v>
      </c>
    </row>
    <row r="47" spans="1:255" s="12" customFormat="1" ht="17.25">
      <c r="A47" s="35" t="s">
        <v>116</v>
      </c>
      <c r="B47" s="34" t="s">
        <v>117</v>
      </c>
      <c r="C47" s="30">
        <f>C48</f>
        <v>6352</v>
      </c>
      <c r="D47" s="30">
        <f>D48</f>
        <v>6987</v>
      </c>
      <c r="E47" s="30">
        <f>E48</f>
        <v>7696</v>
      </c>
    </row>
    <row r="48" spans="1:255" s="12" customFormat="1" ht="31.5">
      <c r="A48" s="35" t="s">
        <v>160</v>
      </c>
      <c r="B48" s="34" t="s">
        <v>161</v>
      </c>
      <c r="C48" s="30">
        <v>6352</v>
      </c>
      <c r="D48" s="30">
        <v>6987</v>
      </c>
      <c r="E48" s="30">
        <v>7696</v>
      </c>
    </row>
    <row r="49" spans="1:255" s="12" customFormat="1" ht="17.25">
      <c r="A49" s="35" t="s">
        <v>118</v>
      </c>
      <c r="B49" s="34" t="s">
        <v>119</v>
      </c>
      <c r="C49" s="30">
        <f>C50+C51</f>
        <v>1515</v>
      </c>
      <c r="D49" s="30">
        <f>D50+D51</f>
        <v>1433</v>
      </c>
      <c r="E49" s="30">
        <f>E50+E51</f>
        <v>1447</v>
      </c>
    </row>
    <row r="50" spans="1:255" s="12" customFormat="1" ht="17.25">
      <c r="A50" s="35" t="s">
        <v>120</v>
      </c>
      <c r="B50" s="34" t="s">
        <v>121</v>
      </c>
      <c r="C50" s="30">
        <v>127</v>
      </c>
      <c r="D50" s="30">
        <v>128</v>
      </c>
      <c r="E50" s="30">
        <v>129</v>
      </c>
    </row>
    <row r="51" spans="1:255" s="12" customFormat="1" ht="17.25">
      <c r="A51" s="35" t="s">
        <v>122</v>
      </c>
      <c r="B51" s="34" t="s">
        <v>123</v>
      </c>
      <c r="C51" s="30">
        <v>1388</v>
      </c>
      <c r="D51" s="30">
        <v>1305</v>
      </c>
      <c r="E51" s="30">
        <v>1318</v>
      </c>
    </row>
    <row r="52" spans="1:255" s="12" customFormat="1" ht="17.25">
      <c r="A52" s="39" t="s">
        <v>124</v>
      </c>
      <c r="B52" s="40" t="s">
        <v>125</v>
      </c>
      <c r="C52" s="27">
        <f>C53+C55</f>
        <v>48563</v>
      </c>
      <c r="D52" s="27">
        <f>D53+D55</f>
        <v>48563</v>
      </c>
      <c r="E52" s="27">
        <f>E53+E55</f>
        <v>48563</v>
      </c>
    </row>
    <row r="53" spans="1:255" s="12" customFormat="1" ht="17.25">
      <c r="A53" s="39" t="s">
        <v>126</v>
      </c>
      <c r="B53" s="40" t="s">
        <v>127</v>
      </c>
      <c r="C53" s="30">
        <f>C54</f>
        <v>37223</v>
      </c>
      <c r="D53" s="30">
        <f>D54</f>
        <v>37223</v>
      </c>
      <c r="E53" s="30">
        <f>E54</f>
        <v>37223</v>
      </c>
    </row>
    <row r="54" spans="1:255" s="12" customFormat="1" ht="31.5">
      <c r="A54" s="39" t="s">
        <v>162</v>
      </c>
      <c r="B54" s="40" t="s">
        <v>163</v>
      </c>
      <c r="C54" s="30">
        <v>37223</v>
      </c>
      <c r="D54" s="30">
        <v>37223</v>
      </c>
      <c r="E54" s="30">
        <v>37223</v>
      </c>
    </row>
    <row r="55" spans="1:255" s="12" customFormat="1" ht="17.25">
      <c r="A55" s="39" t="s">
        <v>128</v>
      </c>
      <c r="B55" s="40" t="s">
        <v>129</v>
      </c>
      <c r="C55" s="30">
        <f>C56</f>
        <v>11340</v>
      </c>
      <c r="D55" s="30">
        <f>D56</f>
        <v>11340</v>
      </c>
      <c r="E55" s="30">
        <f>E56</f>
        <v>11340</v>
      </c>
    </row>
    <row r="56" spans="1:255" s="9" customFormat="1" ht="31.5">
      <c r="A56" s="39" t="s">
        <v>164</v>
      </c>
      <c r="B56" s="40" t="s">
        <v>165</v>
      </c>
      <c r="C56" s="30">
        <v>11340</v>
      </c>
      <c r="D56" s="30">
        <v>11340</v>
      </c>
      <c r="E56" s="30">
        <v>11340</v>
      </c>
      <c r="F56" s="6"/>
      <c r="G56" s="7"/>
      <c r="H56" s="7"/>
      <c r="I56" s="7"/>
      <c r="J56" s="8"/>
      <c r="K56" s="6"/>
      <c r="L56" s="7"/>
      <c r="M56" s="7"/>
      <c r="N56" s="7"/>
      <c r="O56" s="8"/>
      <c r="P56" s="6"/>
      <c r="Q56" s="7"/>
      <c r="R56" s="7"/>
      <c r="S56" s="7"/>
      <c r="T56" s="8"/>
      <c r="U56" s="6"/>
      <c r="V56" s="7"/>
      <c r="W56" s="7"/>
      <c r="X56" s="7"/>
      <c r="Y56" s="8"/>
      <c r="Z56" s="6"/>
      <c r="AA56" s="7"/>
      <c r="AB56" s="7"/>
      <c r="AC56" s="7"/>
      <c r="AD56" s="8"/>
      <c r="AE56" s="6"/>
      <c r="AF56" s="7"/>
      <c r="AG56" s="7"/>
      <c r="AH56" s="7"/>
      <c r="AI56" s="8"/>
      <c r="AJ56" s="6"/>
      <c r="AK56" s="7"/>
      <c r="AL56" s="7"/>
      <c r="AM56" s="7"/>
      <c r="AN56" s="8"/>
      <c r="AO56" s="6"/>
      <c r="AP56" s="7"/>
      <c r="AQ56" s="7"/>
      <c r="AR56" s="7"/>
      <c r="AS56" s="8"/>
      <c r="AT56" s="6"/>
      <c r="AU56" s="7"/>
      <c r="AV56" s="7"/>
      <c r="AW56" s="7"/>
      <c r="AX56" s="8"/>
      <c r="AY56" s="6"/>
      <c r="AZ56" s="7"/>
      <c r="BA56" s="7"/>
      <c r="BB56" s="7"/>
      <c r="BC56" s="8"/>
      <c r="BD56" s="6"/>
      <c r="BE56" s="7"/>
      <c r="BF56" s="7"/>
      <c r="BG56" s="7"/>
      <c r="BH56" s="8"/>
      <c r="BI56" s="6"/>
      <c r="BJ56" s="7"/>
      <c r="BK56" s="7"/>
      <c r="BL56" s="7"/>
      <c r="BM56" s="8"/>
      <c r="BN56" s="6"/>
      <c r="BO56" s="7"/>
      <c r="BP56" s="7"/>
      <c r="BQ56" s="7"/>
      <c r="BR56" s="8"/>
      <c r="BS56" s="6"/>
      <c r="BT56" s="7"/>
      <c r="BU56" s="7"/>
      <c r="BV56" s="7"/>
      <c r="BW56" s="8"/>
      <c r="BX56" s="6"/>
      <c r="BY56" s="7"/>
      <c r="BZ56" s="7"/>
      <c r="CA56" s="7"/>
      <c r="CB56" s="8"/>
      <c r="CC56" s="6"/>
      <c r="CD56" s="7"/>
      <c r="CE56" s="7"/>
      <c r="CF56" s="7"/>
      <c r="CG56" s="8"/>
      <c r="CH56" s="6"/>
      <c r="CI56" s="7"/>
      <c r="CJ56" s="7"/>
      <c r="CK56" s="7"/>
      <c r="CL56" s="8"/>
      <c r="CM56" s="6"/>
      <c r="CN56" s="7"/>
      <c r="CO56" s="7"/>
      <c r="CP56" s="7"/>
      <c r="CQ56" s="8"/>
      <c r="CR56" s="6"/>
      <c r="CS56" s="7"/>
      <c r="CT56" s="7"/>
      <c r="CU56" s="7"/>
      <c r="CV56" s="8"/>
      <c r="CW56" s="6"/>
      <c r="CX56" s="7"/>
      <c r="CY56" s="7"/>
      <c r="CZ56" s="7"/>
      <c r="DA56" s="8"/>
      <c r="DB56" s="6"/>
      <c r="DC56" s="7"/>
      <c r="DD56" s="7"/>
      <c r="DE56" s="7"/>
      <c r="DF56" s="8"/>
      <c r="DG56" s="6"/>
      <c r="DH56" s="7"/>
      <c r="DI56" s="7"/>
      <c r="DJ56" s="7"/>
      <c r="DK56" s="8"/>
      <c r="DL56" s="6"/>
      <c r="DM56" s="7"/>
      <c r="DN56" s="7"/>
      <c r="DO56" s="7"/>
      <c r="DP56" s="8"/>
      <c r="DQ56" s="6"/>
      <c r="DR56" s="7"/>
      <c r="DS56" s="7"/>
      <c r="DT56" s="7"/>
      <c r="DU56" s="8"/>
      <c r="DV56" s="6"/>
      <c r="DW56" s="7"/>
      <c r="DX56" s="7"/>
      <c r="DY56" s="7"/>
      <c r="DZ56" s="8"/>
      <c r="EA56" s="6"/>
      <c r="EB56" s="7"/>
      <c r="EC56" s="7"/>
      <c r="ED56" s="7"/>
      <c r="EE56" s="8"/>
      <c r="EF56" s="6"/>
      <c r="EG56" s="7"/>
      <c r="EH56" s="7"/>
      <c r="EI56" s="7"/>
      <c r="EJ56" s="8"/>
      <c r="EK56" s="6"/>
      <c r="EL56" s="7"/>
      <c r="EM56" s="7"/>
      <c r="EN56" s="7"/>
      <c r="EO56" s="8"/>
      <c r="EP56" s="6"/>
      <c r="EQ56" s="7"/>
      <c r="ER56" s="7"/>
      <c r="ES56" s="7"/>
      <c r="ET56" s="8"/>
      <c r="EU56" s="6"/>
      <c r="EV56" s="7"/>
      <c r="EW56" s="7"/>
      <c r="EX56" s="7"/>
      <c r="EY56" s="8"/>
      <c r="EZ56" s="6"/>
      <c r="FA56" s="7"/>
      <c r="FB56" s="7"/>
      <c r="FC56" s="7"/>
      <c r="FD56" s="8"/>
      <c r="FE56" s="6"/>
      <c r="FF56" s="7"/>
      <c r="FG56" s="7"/>
      <c r="FH56" s="7"/>
      <c r="FI56" s="8"/>
      <c r="FJ56" s="6"/>
      <c r="FK56" s="7"/>
      <c r="FL56" s="7"/>
      <c r="FM56" s="7"/>
      <c r="FN56" s="8"/>
      <c r="FO56" s="6"/>
      <c r="FP56" s="7"/>
      <c r="FQ56" s="7"/>
      <c r="FR56" s="7"/>
      <c r="FS56" s="8"/>
      <c r="FT56" s="6"/>
      <c r="FU56" s="7"/>
      <c r="FV56" s="7"/>
      <c r="FW56" s="7"/>
      <c r="FX56" s="8"/>
      <c r="FY56" s="6"/>
      <c r="FZ56" s="7"/>
      <c r="GA56" s="7"/>
      <c r="GB56" s="7"/>
      <c r="GC56" s="8"/>
      <c r="GD56" s="6"/>
      <c r="GE56" s="7"/>
      <c r="GF56" s="7"/>
      <c r="GG56" s="7"/>
      <c r="GH56" s="8"/>
      <c r="GI56" s="6"/>
      <c r="GJ56" s="7"/>
      <c r="GK56" s="7"/>
      <c r="GL56" s="7"/>
      <c r="GM56" s="8"/>
      <c r="GN56" s="6"/>
      <c r="GO56" s="7"/>
      <c r="GP56" s="7"/>
      <c r="GQ56" s="7"/>
      <c r="GR56" s="8"/>
      <c r="GS56" s="6"/>
      <c r="GT56" s="7"/>
      <c r="GU56" s="7"/>
      <c r="GV56" s="7"/>
      <c r="GW56" s="8"/>
      <c r="GX56" s="6"/>
      <c r="GY56" s="7"/>
      <c r="GZ56" s="7"/>
      <c r="HA56" s="7"/>
      <c r="HB56" s="8"/>
      <c r="HC56" s="6"/>
      <c r="HD56" s="7"/>
      <c r="HE56" s="7"/>
      <c r="HF56" s="7"/>
      <c r="HG56" s="8"/>
      <c r="HH56" s="6"/>
      <c r="HI56" s="7"/>
      <c r="HJ56" s="7"/>
      <c r="HK56" s="7"/>
      <c r="HL56" s="8"/>
      <c r="HM56" s="6"/>
      <c r="HN56" s="7"/>
      <c r="HO56" s="7"/>
      <c r="HP56" s="7"/>
      <c r="HQ56" s="8"/>
      <c r="HR56" s="6"/>
      <c r="HS56" s="7"/>
      <c r="HT56" s="7"/>
      <c r="HU56" s="7"/>
      <c r="HV56" s="8"/>
      <c r="HW56" s="6"/>
      <c r="HX56" s="7"/>
      <c r="HY56" s="7"/>
      <c r="HZ56" s="7"/>
      <c r="IA56" s="8"/>
      <c r="IB56" s="6"/>
      <c r="IC56" s="7"/>
      <c r="ID56" s="7"/>
      <c r="IE56" s="7"/>
      <c r="IF56" s="8"/>
      <c r="IG56" s="6"/>
      <c r="IH56" s="7"/>
      <c r="II56" s="7"/>
      <c r="IJ56" s="7"/>
      <c r="IK56" s="8"/>
      <c r="IL56" s="6"/>
      <c r="IM56" s="7"/>
      <c r="IN56" s="7"/>
      <c r="IO56" s="7"/>
      <c r="IP56" s="8"/>
      <c r="IQ56" s="6"/>
      <c r="IR56" s="7"/>
      <c r="IS56" s="7"/>
      <c r="IT56" s="7"/>
      <c r="IU56" s="8"/>
    </row>
    <row r="57" spans="1:255" s="9" customFormat="1">
      <c r="A57" s="25" t="s">
        <v>35</v>
      </c>
      <c r="B57" s="26" t="s">
        <v>36</v>
      </c>
      <c r="C57" s="27">
        <f>+C58+C62+C64</f>
        <v>17340</v>
      </c>
      <c r="D57" s="27">
        <f t="shared" ref="D57:E57" si="2">+D58+D62+D64</f>
        <v>17440</v>
      </c>
      <c r="E57" s="27">
        <f t="shared" si="2"/>
        <v>17640</v>
      </c>
    </row>
    <row r="58" spans="1:255" s="12" customFormat="1" ht="31.5">
      <c r="A58" s="35" t="s">
        <v>37</v>
      </c>
      <c r="B58" s="34" t="s">
        <v>38</v>
      </c>
      <c r="C58" s="30">
        <f>+C59</f>
        <v>17200</v>
      </c>
      <c r="D58" s="30">
        <f>+D59</f>
        <v>17300</v>
      </c>
      <c r="E58" s="30">
        <f>+E59</f>
        <v>17500</v>
      </c>
    </row>
    <row r="59" spans="1:255" s="12" customFormat="1" ht="31.5">
      <c r="A59" s="35" t="s">
        <v>39</v>
      </c>
      <c r="B59" s="34" t="s">
        <v>40</v>
      </c>
      <c r="C59" s="30">
        <f>+C60+C61</f>
        <v>17200</v>
      </c>
      <c r="D59" s="30">
        <f>+D60+D61</f>
        <v>17300</v>
      </c>
      <c r="E59" s="30">
        <f>+E60+E61</f>
        <v>17500</v>
      </c>
    </row>
    <row r="60" spans="1:255" s="12" customFormat="1" ht="47.25">
      <c r="A60" s="35" t="s">
        <v>278</v>
      </c>
      <c r="B60" s="34" t="s">
        <v>280</v>
      </c>
      <c r="C60" s="30">
        <v>17200</v>
      </c>
      <c r="D60" s="30">
        <v>17300</v>
      </c>
      <c r="E60" s="30">
        <v>17500</v>
      </c>
    </row>
    <row r="61" spans="1:255" s="12" customFormat="1" ht="63" hidden="1">
      <c r="A61" s="35" t="s">
        <v>279</v>
      </c>
      <c r="B61" s="34" t="s">
        <v>281</v>
      </c>
      <c r="C61" s="30"/>
      <c r="D61" s="30"/>
      <c r="E61" s="30"/>
    </row>
    <row r="62" spans="1:255" s="12" customFormat="1" ht="31.5">
      <c r="A62" s="35" t="s">
        <v>130</v>
      </c>
      <c r="B62" s="34" t="s">
        <v>131</v>
      </c>
      <c r="C62" s="30">
        <f>C63</f>
        <v>120</v>
      </c>
      <c r="D62" s="30">
        <f>D63</f>
        <v>120</v>
      </c>
      <c r="E62" s="30">
        <f>E63</f>
        <v>120</v>
      </c>
    </row>
    <row r="63" spans="1:255" s="14" customFormat="1" ht="47.25">
      <c r="A63" s="35" t="s">
        <v>132</v>
      </c>
      <c r="B63" s="34" t="s">
        <v>133</v>
      </c>
      <c r="C63" s="30">
        <v>120</v>
      </c>
      <c r="D63" s="30">
        <v>120</v>
      </c>
      <c r="E63" s="30">
        <v>120</v>
      </c>
    </row>
    <row r="64" spans="1:255" s="12" customFormat="1" ht="31.5">
      <c r="A64" s="35" t="s">
        <v>151</v>
      </c>
      <c r="B64" s="34" t="s">
        <v>152</v>
      </c>
      <c r="C64" s="30">
        <f>+C65</f>
        <v>20</v>
      </c>
      <c r="D64" s="30">
        <f t="shared" ref="D64:E64" si="3">+D65</f>
        <v>20</v>
      </c>
      <c r="E64" s="30">
        <f t="shared" si="3"/>
        <v>20</v>
      </c>
    </row>
    <row r="65" spans="1:255" s="9" customFormat="1">
      <c r="A65" s="35" t="s">
        <v>41</v>
      </c>
      <c r="B65" s="34" t="s">
        <v>42</v>
      </c>
      <c r="C65" s="30">
        <v>20</v>
      </c>
      <c r="D65" s="30">
        <v>20</v>
      </c>
      <c r="E65" s="30">
        <v>20</v>
      </c>
      <c r="F65" s="6"/>
      <c r="G65" s="7"/>
      <c r="H65" s="7"/>
      <c r="I65" s="7"/>
      <c r="J65" s="8"/>
      <c r="K65" s="6"/>
      <c r="L65" s="7"/>
      <c r="M65" s="7"/>
      <c r="N65" s="7"/>
      <c r="O65" s="8"/>
      <c r="P65" s="6"/>
      <c r="Q65" s="7"/>
      <c r="R65" s="7"/>
      <c r="S65" s="7"/>
      <c r="T65" s="8"/>
      <c r="U65" s="6"/>
      <c r="V65" s="7"/>
      <c r="W65" s="7"/>
      <c r="X65" s="7"/>
      <c r="Y65" s="8"/>
      <c r="Z65" s="6"/>
      <c r="AA65" s="7"/>
      <c r="AB65" s="7"/>
      <c r="AC65" s="7"/>
      <c r="AD65" s="8"/>
      <c r="AE65" s="6"/>
      <c r="AF65" s="7"/>
      <c r="AG65" s="7"/>
      <c r="AH65" s="7"/>
      <c r="AI65" s="8"/>
      <c r="AJ65" s="6"/>
      <c r="AK65" s="7"/>
      <c r="AL65" s="7"/>
      <c r="AM65" s="7"/>
      <c r="AN65" s="8"/>
      <c r="AO65" s="6"/>
      <c r="AP65" s="7"/>
      <c r="AQ65" s="7"/>
      <c r="AR65" s="7"/>
      <c r="AS65" s="8"/>
      <c r="AT65" s="6"/>
      <c r="AU65" s="7"/>
      <c r="AV65" s="7"/>
      <c r="AW65" s="7"/>
      <c r="AX65" s="8"/>
      <c r="AY65" s="6"/>
      <c r="AZ65" s="7"/>
      <c r="BA65" s="7"/>
      <c r="BB65" s="7"/>
      <c r="BC65" s="8"/>
      <c r="BD65" s="6"/>
      <c r="BE65" s="7"/>
      <c r="BF65" s="7"/>
      <c r="BG65" s="7"/>
      <c r="BH65" s="8"/>
      <c r="BI65" s="6"/>
      <c r="BJ65" s="7"/>
      <c r="BK65" s="7"/>
      <c r="BL65" s="7"/>
      <c r="BM65" s="8"/>
      <c r="BN65" s="6"/>
      <c r="BO65" s="7"/>
      <c r="BP65" s="7"/>
      <c r="BQ65" s="7"/>
      <c r="BR65" s="8"/>
      <c r="BS65" s="6"/>
      <c r="BT65" s="7"/>
      <c r="BU65" s="7"/>
      <c r="BV65" s="7"/>
      <c r="BW65" s="8"/>
      <c r="BX65" s="6"/>
      <c r="BY65" s="7"/>
      <c r="BZ65" s="7"/>
      <c r="CA65" s="7"/>
      <c r="CB65" s="8"/>
      <c r="CC65" s="6"/>
      <c r="CD65" s="7"/>
      <c r="CE65" s="7"/>
      <c r="CF65" s="7"/>
      <c r="CG65" s="8"/>
      <c r="CH65" s="6"/>
      <c r="CI65" s="7"/>
      <c r="CJ65" s="7"/>
      <c r="CK65" s="7"/>
      <c r="CL65" s="8"/>
      <c r="CM65" s="6"/>
      <c r="CN65" s="7"/>
      <c r="CO65" s="7"/>
      <c r="CP65" s="7"/>
      <c r="CQ65" s="8"/>
      <c r="CR65" s="6"/>
      <c r="CS65" s="7"/>
      <c r="CT65" s="7"/>
      <c r="CU65" s="7"/>
      <c r="CV65" s="8"/>
      <c r="CW65" s="6"/>
      <c r="CX65" s="7"/>
      <c r="CY65" s="7"/>
      <c r="CZ65" s="7"/>
      <c r="DA65" s="8"/>
      <c r="DB65" s="6"/>
      <c r="DC65" s="7"/>
      <c r="DD65" s="7"/>
      <c r="DE65" s="7"/>
      <c r="DF65" s="8"/>
      <c r="DG65" s="6"/>
      <c r="DH65" s="7"/>
      <c r="DI65" s="7"/>
      <c r="DJ65" s="7"/>
      <c r="DK65" s="8"/>
      <c r="DL65" s="6"/>
      <c r="DM65" s="7"/>
      <c r="DN65" s="7"/>
      <c r="DO65" s="7"/>
      <c r="DP65" s="8"/>
      <c r="DQ65" s="6"/>
      <c r="DR65" s="7"/>
      <c r="DS65" s="7"/>
      <c r="DT65" s="7"/>
      <c r="DU65" s="8"/>
      <c r="DV65" s="6"/>
      <c r="DW65" s="7"/>
      <c r="DX65" s="7"/>
      <c r="DY65" s="7"/>
      <c r="DZ65" s="8"/>
      <c r="EA65" s="6"/>
      <c r="EB65" s="7"/>
      <c r="EC65" s="7"/>
      <c r="ED65" s="7"/>
      <c r="EE65" s="8"/>
      <c r="EF65" s="6"/>
      <c r="EG65" s="7"/>
      <c r="EH65" s="7"/>
      <c r="EI65" s="7"/>
      <c r="EJ65" s="8"/>
      <c r="EK65" s="6"/>
      <c r="EL65" s="7"/>
      <c r="EM65" s="7"/>
      <c r="EN65" s="7"/>
      <c r="EO65" s="8"/>
      <c r="EP65" s="6"/>
      <c r="EQ65" s="7"/>
      <c r="ER65" s="7"/>
      <c r="ES65" s="7"/>
      <c r="ET65" s="8"/>
      <c r="EU65" s="6"/>
      <c r="EV65" s="7"/>
      <c r="EW65" s="7"/>
      <c r="EX65" s="7"/>
      <c r="EY65" s="8"/>
      <c r="EZ65" s="6"/>
      <c r="FA65" s="7"/>
      <c r="FB65" s="7"/>
      <c r="FC65" s="7"/>
      <c r="FD65" s="8"/>
      <c r="FE65" s="6"/>
      <c r="FF65" s="7"/>
      <c r="FG65" s="7"/>
      <c r="FH65" s="7"/>
      <c r="FI65" s="8"/>
      <c r="FJ65" s="6"/>
      <c r="FK65" s="7"/>
      <c r="FL65" s="7"/>
      <c r="FM65" s="7"/>
      <c r="FN65" s="8"/>
      <c r="FO65" s="6"/>
      <c r="FP65" s="7"/>
      <c r="FQ65" s="7"/>
      <c r="FR65" s="7"/>
      <c r="FS65" s="8"/>
      <c r="FT65" s="6"/>
      <c r="FU65" s="7"/>
      <c r="FV65" s="7"/>
      <c r="FW65" s="7"/>
      <c r="FX65" s="8"/>
      <c r="FY65" s="6"/>
      <c r="FZ65" s="7"/>
      <c r="GA65" s="7"/>
      <c r="GB65" s="7"/>
      <c r="GC65" s="8"/>
      <c r="GD65" s="6"/>
      <c r="GE65" s="7"/>
      <c r="GF65" s="7"/>
      <c r="GG65" s="7"/>
      <c r="GH65" s="8"/>
      <c r="GI65" s="6"/>
      <c r="GJ65" s="7"/>
      <c r="GK65" s="7"/>
      <c r="GL65" s="7"/>
      <c r="GM65" s="8"/>
      <c r="GN65" s="6"/>
      <c r="GO65" s="7"/>
      <c r="GP65" s="7"/>
      <c r="GQ65" s="7"/>
      <c r="GR65" s="8"/>
      <c r="GS65" s="6"/>
      <c r="GT65" s="7"/>
      <c r="GU65" s="7"/>
      <c r="GV65" s="7"/>
      <c r="GW65" s="8"/>
      <c r="GX65" s="6"/>
      <c r="GY65" s="7"/>
      <c r="GZ65" s="7"/>
      <c r="HA65" s="7"/>
      <c r="HB65" s="8"/>
      <c r="HC65" s="6"/>
      <c r="HD65" s="7"/>
      <c r="HE65" s="7"/>
      <c r="HF65" s="7"/>
      <c r="HG65" s="8"/>
      <c r="HH65" s="6"/>
      <c r="HI65" s="7"/>
      <c r="HJ65" s="7"/>
      <c r="HK65" s="7"/>
      <c r="HL65" s="8"/>
      <c r="HM65" s="6"/>
      <c r="HN65" s="7"/>
      <c r="HO65" s="7"/>
      <c r="HP65" s="7"/>
      <c r="HQ65" s="8"/>
      <c r="HR65" s="6"/>
      <c r="HS65" s="7"/>
      <c r="HT65" s="7"/>
      <c r="HU65" s="7"/>
      <c r="HV65" s="8"/>
      <c r="HW65" s="6"/>
      <c r="HX65" s="7"/>
      <c r="HY65" s="7"/>
      <c r="HZ65" s="7"/>
      <c r="IA65" s="8"/>
      <c r="IB65" s="6"/>
      <c r="IC65" s="7"/>
      <c r="ID65" s="7"/>
      <c r="IE65" s="7"/>
      <c r="IF65" s="8"/>
      <c r="IG65" s="6"/>
      <c r="IH65" s="7"/>
      <c r="II65" s="7"/>
      <c r="IJ65" s="7"/>
      <c r="IK65" s="8"/>
      <c r="IL65" s="6"/>
      <c r="IM65" s="7"/>
      <c r="IN65" s="7"/>
      <c r="IO65" s="7"/>
      <c r="IP65" s="8"/>
      <c r="IQ65" s="6"/>
      <c r="IR65" s="7"/>
      <c r="IS65" s="7"/>
      <c r="IT65" s="7"/>
      <c r="IU65" s="8"/>
    </row>
    <row r="66" spans="1:255" s="12" customFormat="1" ht="32.25">
      <c r="A66" s="25" t="s">
        <v>43</v>
      </c>
      <c r="B66" s="26" t="s">
        <v>44</v>
      </c>
      <c r="C66" s="27">
        <f>+C67+C76+C74</f>
        <v>23169</v>
      </c>
      <c r="D66" s="27">
        <f t="shared" ref="D66:E66" si="4">+D67+D76+D74</f>
        <v>21857</v>
      </c>
      <c r="E66" s="27">
        <f t="shared" si="4"/>
        <v>21857</v>
      </c>
    </row>
    <row r="67" spans="1:255" s="12" customFormat="1" ht="63">
      <c r="A67" s="35" t="s">
        <v>45</v>
      </c>
      <c r="B67" s="34" t="s">
        <v>46</v>
      </c>
      <c r="C67" s="30">
        <f>+C68+C70+C72</f>
        <v>20953</v>
      </c>
      <c r="D67" s="30">
        <f>+D68+D70+D72</f>
        <v>19653</v>
      </c>
      <c r="E67" s="30">
        <f>+E68+E70+E72</f>
        <v>19653</v>
      </c>
    </row>
    <row r="68" spans="1:255" s="5" customFormat="1" ht="47.25">
      <c r="A68" s="35" t="s">
        <v>47</v>
      </c>
      <c r="B68" s="34" t="s">
        <v>48</v>
      </c>
      <c r="C68" s="30">
        <f>C69</f>
        <v>17900</v>
      </c>
      <c r="D68" s="30">
        <f>D69</f>
        <v>17900</v>
      </c>
      <c r="E68" s="30">
        <f>E69</f>
        <v>17900</v>
      </c>
    </row>
    <row r="69" spans="1:255" s="5" customFormat="1" ht="63">
      <c r="A69" s="35" t="s">
        <v>166</v>
      </c>
      <c r="B69" s="34" t="s">
        <v>167</v>
      </c>
      <c r="C69" s="30">
        <v>17900</v>
      </c>
      <c r="D69" s="30">
        <v>17900</v>
      </c>
      <c r="E69" s="30">
        <v>17900</v>
      </c>
    </row>
    <row r="70" spans="1:255" s="5" customFormat="1" ht="63">
      <c r="A70" s="35" t="s">
        <v>168</v>
      </c>
      <c r="B70" s="34" t="s">
        <v>169</v>
      </c>
      <c r="C70" s="30">
        <f>+C71</f>
        <v>353</v>
      </c>
      <c r="D70" s="30">
        <f>+D71</f>
        <v>353</v>
      </c>
      <c r="E70" s="30">
        <f>+E71</f>
        <v>353</v>
      </c>
    </row>
    <row r="71" spans="1:255" s="5" customFormat="1" ht="47.25">
      <c r="A71" s="35" t="s">
        <v>170</v>
      </c>
      <c r="B71" s="34" t="s">
        <v>171</v>
      </c>
      <c r="C71" s="30">
        <v>353</v>
      </c>
      <c r="D71" s="30">
        <v>353</v>
      </c>
      <c r="E71" s="30">
        <v>353</v>
      </c>
    </row>
    <row r="72" spans="1:255" s="5" customFormat="1" ht="31.5">
      <c r="A72" s="35" t="s">
        <v>49</v>
      </c>
      <c r="B72" s="34" t="s">
        <v>50</v>
      </c>
      <c r="C72" s="30">
        <f>C73</f>
        <v>2700</v>
      </c>
      <c r="D72" s="30">
        <f>D73</f>
        <v>1400</v>
      </c>
      <c r="E72" s="30">
        <f>E73</f>
        <v>1400</v>
      </c>
    </row>
    <row r="73" spans="1:255" s="12" customFormat="1" ht="31.5">
      <c r="A73" s="39" t="s">
        <v>172</v>
      </c>
      <c r="B73" s="40" t="s">
        <v>173</v>
      </c>
      <c r="C73" s="30">
        <v>2700</v>
      </c>
      <c r="D73" s="30">
        <v>1400</v>
      </c>
      <c r="E73" s="30">
        <v>1400</v>
      </c>
    </row>
    <row r="74" spans="1:255" s="12" customFormat="1" ht="31.5">
      <c r="A74" s="35" t="s">
        <v>317</v>
      </c>
      <c r="B74" s="34" t="s">
        <v>318</v>
      </c>
      <c r="C74" s="30">
        <f>+C75</f>
        <v>4</v>
      </c>
      <c r="D74" s="30">
        <f t="shared" ref="D74:E74" si="5">+D75</f>
        <v>4</v>
      </c>
      <c r="E74" s="30">
        <f t="shared" si="5"/>
        <v>4</v>
      </c>
    </row>
    <row r="75" spans="1:255" s="12" customFormat="1" ht="78.75">
      <c r="A75" s="35" t="s">
        <v>319</v>
      </c>
      <c r="B75" s="34" t="s">
        <v>320</v>
      </c>
      <c r="C75" s="30">
        <v>4</v>
      </c>
      <c r="D75" s="30">
        <v>4</v>
      </c>
      <c r="E75" s="30">
        <v>4</v>
      </c>
    </row>
    <row r="76" spans="1:255" s="12" customFormat="1" ht="63.75">
      <c r="A76" s="28" t="s">
        <v>51</v>
      </c>
      <c r="B76" s="29" t="s">
        <v>52</v>
      </c>
      <c r="C76" s="30">
        <f>+C77+C79</f>
        <v>2212</v>
      </c>
      <c r="D76" s="30">
        <f t="shared" ref="D76:E76" si="6">+D77+D79</f>
        <v>2200</v>
      </c>
      <c r="E76" s="30">
        <f t="shared" si="6"/>
        <v>2200</v>
      </c>
    </row>
    <row r="77" spans="1:255" s="12" customFormat="1" ht="63.75">
      <c r="A77" s="28" t="s">
        <v>53</v>
      </c>
      <c r="B77" s="29" t="s">
        <v>54</v>
      </c>
      <c r="C77" s="30">
        <f t="shared" ref="C77:E77" si="7">+C78</f>
        <v>862</v>
      </c>
      <c r="D77" s="30">
        <f t="shared" si="7"/>
        <v>850</v>
      </c>
      <c r="E77" s="30">
        <f t="shared" si="7"/>
        <v>850</v>
      </c>
    </row>
    <row r="78" spans="1:255" s="12" customFormat="1" ht="63.75">
      <c r="A78" s="28" t="s">
        <v>174</v>
      </c>
      <c r="B78" s="29" t="s">
        <v>175</v>
      </c>
      <c r="C78" s="30">
        <v>862</v>
      </c>
      <c r="D78" s="30">
        <v>850</v>
      </c>
      <c r="E78" s="30">
        <v>850</v>
      </c>
    </row>
    <row r="79" spans="1:255" s="12" customFormat="1" ht="79.5">
      <c r="A79" s="28" t="s">
        <v>284</v>
      </c>
      <c r="B79" s="29" t="s">
        <v>306</v>
      </c>
      <c r="C79" s="30">
        <f>C80</f>
        <v>1350</v>
      </c>
      <c r="D79" s="30">
        <f t="shared" ref="D79:E79" si="8">D80</f>
        <v>1350</v>
      </c>
      <c r="E79" s="30">
        <f t="shared" si="8"/>
        <v>1350</v>
      </c>
    </row>
    <row r="80" spans="1:255" s="12" customFormat="1" ht="79.5">
      <c r="A80" s="28" t="s">
        <v>285</v>
      </c>
      <c r="B80" s="29" t="s">
        <v>288</v>
      </c>
      <c r="C80" s="30">
        <f>C81+C82</f>
        <v>1350</v>
      </c>
      <c r="D80" s="30">
        <f t="shared" ref="D80:E80" si="9">D81+D82</f>
        <v>1350</v>
      </c>
      <c r="E80" s="30">
        <f t="shared" si="9"/>
        <v>1350</v>
      </c>
    </row>
    <row r="81" spans="1:255" s="12" customFormat="1" ht="79.5">
      <c r="A81" s="28" t="s">
        <v>286</v>
      </c>
      <c r="B81" s="29" t="s">
        <v>289</v>
      </c>
      <c r="C81" s="30">
        <v>50</v>
      </c>
      <c r="D81" s="30">
        <v>50</v>
      </c>
      <c r="E81" s="30">
        <v>50</v>
      </c>
    </row>
    <row r="82" spans="1:255" s="9" customFormat="1" ht="94.5">
      <c r="A82" s="28" t="s">
        <v>287</v>
      </c>
      <c r="B82" s="29" t="s">
        <v>290</v>
      </c>
      <c r="C82" s="30">
        <v>1300</v>
      </c>
      <c r="D82" s="30">
        <v>1300</v>
      </c>
      <c r="E82" s="30">
        <v>1300</v>
      </c>
      <c r="F82" s="6"/>
      <c r="G82" s="7"/>
      <c r="H82" s="7"/>
      <c r="I82" s="7"/>
      <c r="J82" s="8"/>
      <c r="K82" s="6"/>
      <c r="L82" s="7"/>
      <c r="M82" s="7"/>
      <c r="N82" s="7"/>
      <c r="O82" s="8"/>
      <c r="P82" s="6"/>
      <c r="Q82" s="7"/>
      <c r="R82" s="7"/>
      <c r="S82" s="7"/>
      <c r="T82" s="8"/>
      <c r="U82" s="6"/>
      <c r="V82" s="7"/>
      <c r="W82" s="7"/>
      <c r="X82" s="7"/>
      <c r="Y82" s="8"/>
      <c r="Z82" s="6"/>
      <c r="AA82" s="7"/>
      <c r="AB82" s="7"/>
      <c r="AC82" s="7"/>
      <c r="AD82" s="8"/>
      <c r="AE82" s="6"/>
      <c r="AF82" s="7"/>
      <c r="AG82" s="7"/>
      <c r="AH82" s="7"/>
      <c r="AI82" s="8"/>
      <c r="AJ82" s="6"/>
      <c r="AK82" s="7"/>
      <c r="AL82" s="7"/>
      <c r="AM82" s="7"/>
      <c r="AN82" s="8"/>
      <c r="AO82" s="6"/>
      <c r="AP82" s="7"/>
      <c r="AQ82" s="7"/>
      <c r="AR82" s="7"/>
      <c r="AS82" s="8"/>
      <c r="AT82" s="6"/>
      <c r="AU82" s="7"/>
      <c r="AV82" s="7"/>
      <c r="AW82" s="7"/>
      <c r="AX82" s="8"/>
      <c r="AY82" s="6"/>
      <c r="AZ82" s="7"/>
      <c r="BA82" s="7"/>
      <c r="BB82" s="7"/>
      <c r="BC82" s="8"/>
      <c r="BD82" s="6"/>
      <c r="BE82" s="7"/>
      <c r="BF82" s="7"/>
      <c r="BG82" s="7"/>
      <c r="BH82" s="8"/>
      <c r="BI82" s="6"/>
      <c r="BJ82" s="7"/>
      <c r="BK82" s="7"/>
      <c r="BL82" s="7"/>
      <c r="BM82" s="8"/>
      <c r="BN82" s="6"/>
      <c r="BO82" s="7"/>
      <c r="BP82" s="7"/>
      <c r="BQ82" s="7"/>
      <c r="BR82" s="8"/>
      <c r="BS82" s="6"/>
      <c r="BT82" s="7"/>
      <c r="BU82" s="7"/>
      <c r="BV82" s="7"/>
      <c r="BW82" s="8"/>
      <c r="BX82" s="6"/>
      <c r="BY82" s="7"/>
      <c r="BZ82" s="7"/>
      <c r="CA82" s="7"/>
      <c r="CB82" s="8"/>
      <c r="CC82" s="6"/>
      <c r="CD82" s="7"/>
      <c r="CE82" s="7"/>
      <c r="CF82" s="7"/>
      <c r="CG82" s="8"/>
      <c r="CH82" s="6"/>
      <c r="CI82" s="7"/>
      <c r="CJ82" s="7"/>
      <c r="CK82" s="7"/>
      <c r="CL82" s="8"/>
      <c r="CM82" s="6"/>
      <c r="CN82" s="7"/>
      <c r="CO82" s="7"/>
      <c r="CP82" s="7"/>
      <c r="CQ82" s="8"/>
      <c r="CR82" s="6"/>
      <c r="CS82" s="7"/>
      <c r="CT82" s="7"/>
      <c r="CU82" s="7"/>
      <c r="CV82" s="8"/>
      <c r="CW82" s="6"/>
      <c r="CX82" s="7"/>
      <c r="CY82" s="7"/>
      <c r="CZ82" s="7"/>
      <c r="DA82" s="8"/>
      <c r="DB82" s="6"/>
      <c r="DC82" s="7"/>
      <c r="DD82" s="7"/>
      <c r="DE82" s="7"/>
      <c r="DF82" s="8"/>
      <c r="DG82" s="6"/>
      <c r="DH82" s="7"/>
      <c r="DI82" s="7"/>
      <c r="DJ82" s="7"/>
      <c r="DK82" s="8"/>
      <c r="DL82" s="6"/>
      <c r="DM82" s="7"/>
      <c r="DN82" s="7"/>
      <c r="DO82" s="7"/>
      <c r="DP82" s="8"/>
      <c r="DQ82" s="6"/>
      <c r="DR82" s="7"/>
      <c r="DS82" s="7"/>
      <c r="DT82" s="7"/>
      <c r="DU82" s="8"/>
      <c r="DV82" s="6"/>
      <c r="DW82" s="7"/>
      <c r="DX82" s="7"/>
      <c r="DY82" s="7"/>
      <c r="DZ82" s="8"/>
      <c r="EA82" s="6"/>
      <c r="EB82" s="7"/>
      <c r="EC82" s="7"/>
      <c r="ED82" s="7"/>
      <c r="EE82" s="8"/>
      <c r="EF82" s="6"/>
      <c r="EG82" s="7"/>
      <c r="EH82" s="7"/>
      <c r="EI82" s="7"/>
      <c r="EJ82" s="8"/>
      <c r="EK82" s="6"/>
      <c r="EL82" s="7"/>
      <c r="EM82" s="7"/>
      <c r="EN82" s="7"/>
      <c r="EO82" s="8"/>
      <c r="EP82" s="6"/>
      <c r="EQ82" s="7"/>
      <c r="ER82" s="7"/>
      <c r="ES82" s="7"/>
      <c r="ET82" s="8"/>
      <c r="EU82" s="6"/>
      <c r="EV82" s="7"/>
      <c r="EW82" s="7"/>
      <c r="EX82" s="7"/>
      <c r="EY82" s="8"/>
      <c r="EZ82" s="6"/>
      <c r="FA82" s="7"/>
      <c r="FB82" s="7"/>
      <c r="FC82" s="7"/>
      <c r="FD82" s="8"/>
      <c r="FE82" s="6"/>
      <c r="FF82" s="7"/>
      <c r="FG82" s="7"/>
      <c r="FH82" s="7"/>
      <c r="FI82" s="8"/>
      <c r="FJ82" s="6"/>
      <c r="FK82" s="7"/>
      <c r="FL82" s="7"/>
      <c r="FM82" s="7"/>
      <c r="FN82" s="8"/>
      <c r="FO82" s="6"/>
      <c r="FP82" s="7"/>
      <c r="FQ82" s="7"/>
      <c r="FR82" s="7"/>
      <c r="FS82" s="8"/>
      <c r="FT82" s="6"/>
      <c r="FU82" s="7"/>
      <c r="FV82" s="7"/>
      <c r="FW82" s="7"/>
      <c r="FX82" s="8"/>
      <c r="FY82" s="6"/>
      <c r="FZ82" s="7"/>
      <c r="GA82" s="7"/>
      <c r="GB82" s="7"/>
      <c r="GC82" s="8"/>
      <c r="GD82" s="6"/>
      <c r="GE82" s="7"/>
      <c r="GF82" s="7"/>
      <c r="GG82" s="7"/>
      <c r="GH82" s="8"/>
      <c r="GI82" s="6"/>
      <c r="GJ82" s="7"/>
      <c r="GK82" s="7"/>
      <c r="GL82" s="7"/>
      <c r="GM82" s="8"/>
      <c r="GN82" s="6"/>
      <c r="GO82" s="7"/>
      <c r="GP82" s="7"/>
      <c r="GQ82" s="7"/>
      <c r="GR82" s="8"/>
      <c r="GS82" s="6"/>
      <c r="GT82" s="7"/>
      <c r="GU82" s="7"/>
      <c r="GV82" s="7"/>
      <c r="GW82" s="8"/>
      <c r="GX82" s="6"/>
      <c r="GY82" s="7"/>
      <c r="GZ82" s="7"/>
      <c r="HA82" s="7"/>
      <c r="HB82" s="8"/>
      <c r="HC82" s="6"/>
      <c r="HD82" s="7"/>
      <c r="HE82" s="7"/>
      <c r="HF82" s="7"/>
      <c r="HG82" s="8"/>
      <c r="HH82" s="6"/>
      <c r="HI82" s="7"/>
      <c r="HJ82" s="7"/>
      <c r="HK82" s="7"/>
      <c r="HL82" s="8"/>
      <c r="HM82" s="6"/>
      <c r="HN82" s="7"/>
      <c r="HO82" s="7"/>
      <c r="HP82" s="7"/>
      <c r="HQ82" s="8"/>
      <c r="HR82" s="6"/>
      <c r="HS82" s="7"/>
      <c r="HT82" s="7"/>
      <c r="HU82" s="7"/>
      <c r="HV82" s="8"/>
      <c r="HW82" s="6"/>
      <c r="HX82" s="7"/>
      <c r="HY82" s="7"/>
      <c r="HZ82" s="7"/>
      <c r="IA82" s="8"/>
      <c r="IB82" s="6"/>
      <c r="IC82" s="7"/>
      <c r="ID82" s="7"/>
      <c r="IE82" s="7"/>
      <c r="IF82" s="8"/>
      <c r="IG82" s="6"/>
      <c r="IH82" s="7"/>
      <c r="II82" s="7"/>
      <c r="IJ82" s="7"/>
      <c r="IK82" s="8"/>
      <c r="IL82" s="6"/>
      <c r="IM82" s="7"/>
      <c r="IN82" s="7"/>
      <c r="IO82" s="7"/>
      <c r="IP82" s="8"/>
      <c r="IQ82" s="6"/>
      <c r="IR82" s="7"/>
      <c r="IS82" s="7"/>
      <c r="IT82" s="7"/>
      <c r="IU82" s="8"/>
    </row>
    <row r="83" spans="1:255" s="12" customFormat="1" ht="17.25">
      <c r="A83" s="25" t="s">
        <v>55</v>
      </c>
      <c r="B83" s="26" t="s">
        <v>56</v>
      </c>
      <c r="C83" s="27">
        <f>+C84</f>
        <v>2154</v>
      </c>
      <c r="D83" s="27">
        <f>+D84</f>
        <v>0</v>
      </c>
      <c r="E83" s="27">
        <f>+E84</f>
        <v>0</v>
      </c>
    </row>
    <row r="84" spans="1:255" s="5" customFormat="1">
      <c r="A84" s="28" t="s">
        <v>57</v>
      </c>
      <c r="B84" s="29" t="s">
        <v>58</v>
      </c>
      <c r="C84" s="30">
        <f>+C85+C86+C87</f>
        <v>2154</v>
      </c>
      <c r="D84" s="30">
        <f>+D85+D86+D87</f>
        <v>0</v>
      </c>
      <c r="E84" s="30">
        <f>+E85+E86+E87</f>
        <v>0</v>
      </c>
    </row>
    <row r="85" spans="1:255" s="5" customFormat="1">
      <c r="A85" s="28" t="s">
        <v>59</v>
      </c>
      <c r="B85" s="29" t="s">
        <v>60</v>
      </c>
      <c r="C85" s="30">
        <v>184</v>
      </c>
      <c r="D85" s="30">
        <v>0</v>
      </c>
      <c r="E85" s="30">
        <v>0</v>
      </c>
    </row>
    <row r="86" spans="1:255" s="5" customFormat="1">
      <c r="A86" s="28" t="s">
        <v>61</v>
      </c>
      <c r="B86" s="29" t="s">
        <v>62</v>
      </c>
      <c r="C86" s="30">
        <v>60</v>
      </c>
      <c r="D86" s="30">
        <v>0</v>
      </c>
      <c r="E86" s="30">
        <v>0</v>
      </c>
    </row>
    <row r="87" spans="1:255" s="5" customFormat="1">
      <c r="A87" s="28" t="s">
        <v>63</v>
      </c>
      <c r="B87" s="29" t="s">
        <v>64</v>
      </c>
      <c r="C87" s="30">
        <f>C88+C89</f>
        <v>1910</v>
      </c>
      <c r="D87" s="30">
        <f>D88+D89</f>
        <v>0</v>
      </c>
      <c r="E87" s="30">
        <f>E88+E89</f>
        <v>0</v>
      </c>
    </row>
    <row r="88" spans="1:255" s="5" customFormat="1">
      <c r="A88" s="28" t="s">
        <v>96</v>
      </c>
      <c r="B88" s="29" t="s">
        <v>98</v>
      </c>
      <c r="C88" s="30">
        <v>1910</v>
      </c>
      <c r="D88" s="30">
        <v>0</v>
      </c>
      <c r="E88" s="30">
        <v>0</v>
      </c>
    </row>
    <row r="89" spans="1:255" s="9" customFormat="1" hidden="1">
      <c r="A89" s="28" t="s">
        <v>97</v>
      </c>
      <c r="B89" s="29" t="s">
        <v>99</v>
      </c>
      <c r="C89" s="30">
        <v>0</v>
      </c>
      <c r="D89" s="30">
        <v>0</v>
      </c>
      <c r="E89" s="30">
        <v>0</v>
      </c>
      <c r="F89" s="6"/>
      <c r="G89" s="7"/>
      <c r="H89" s="7"/>
      <c r="I89" s="7"/>
      <c r="J89" s="8"/>
      <c r="K89" s="6"/>
      <c r="L89" s="7"/>
      <c r="M89" s="7"/>
      <c r="N89" s="7"/>
      <c r="O89" s="8"/>
      <c r="P89" s="6"/>
      <c r="Q89" s="7"/>
      <c r="R89" s="7"/>
      <c r="S89" s="7"/>
      <c r="T89" s="8"/>
      <c r="U89" s="6"/>
      <c r="V89" s="7"/>
      <c r="W89" s="7"/>
      <c r="X89" s="7"/>
      <c r="Y89" s="8"/>
      <c r="Z89" s="6"/>
      <c r="AA89" s="7"/>
      <c r="AB89" s="7"/>
      <c r="AC89" s="7"/>
      <c r="AD89" s="8"/>
      <c r="AE89" s="6"/>
      <c r="AF89" s="7"/>
      <c r="AG89" s="7"/>
      <c r="AH89" s="7"/>
      <c r="AI89" s="8"/>
      <c r="AJ89" s="6"/>
      <c r="AK89" s="7"/>
      <c r="AL89" s="7"/>
      <c r="AM89" s="7"/>
      <c r="AN89" s="8"/>
      <c r="AO89" s="6"/>
      <c r="AP89" s="7"/>
      <c r="AQ89" s="7"/>
      <c r="AR89" s="7"/>
      <c r="AS89" s="8"/>
      <c r="AT89" s="6"/>
      <c r="AU89" s="7"/>
      <c r="AV89" s="7"/>
      <c r="AW89" s="7"/>
      <c r="AX89" s="8"/>
      <c r="AY89" s="6"/>
      <c r="AZ89" s="7"/>
      <c r="BA89" s="7"/>
      <c r="BB89" s="7"/>
      <c r="BC89" s="8"/>
      <c r="BD89" s="6"/>
      <c r="BE89" s="7"/>
      <c r="BF89" s="7"/>
      <c r="BG89" s="7"/>
      <c r="BH89" s="8"/>
      <c r="BI89" s="6"/>
      <c r="BJ89" s="7"/>
      <c r="BK89" s="7"/>
      <c r="BL89" s="7"/>
      <c r="BM89" s="8"/>
      <c r="BN89" s="6"/>
      <c r="BO89" s="7"/>
      <c r="BP89" s="7"/>
      <c r="BQ89" s="7"/>
      <c r="BR89" s="8"/>
      <c r="BS89" s="6"/>
      <c r="BT89" s="7"/>
      <c r="BU89" s="7"/>
      <c r="BV89" s="7"/>
      <c r="BW89" s="8"/>
      <c r="BX89" s="6"/>
      <c r="BY89" s="7"/>
      <c r="BZ89" s="7"/>
      <c r="CA89" s="7"/>
      <c r="CB89" s="8"/>
      <c r="CC89" s="6"/>
      <c r="CD89" s="7"/>
      <c r="CE89" s="7"/>
      <c r="CF89" s="7"/>
      <c r="CG89" s="8"/>
      <c r="CH89" s="6"/>
      <c r="CI89" s="7"/>
      <c r="CJ89" s="7"/>
      <c r="CK89" s="7"/>
      <c r="CL89" s="8"/>
      <c r="CM89" s="6"/>
      <c r="CN89" s="7"/>
      <c r="CO89" s="7"/>
      <c r="CP89" s="7"/>
      <c r="CQ89" s="8"/>
      <c r="CR89" s="6"/>
      <c r="CS89" s="7"/>
      <c r="CT89" s="7"/>
      <c r="CU89" s="7"/>
      <c r="CV89" s="8"/>
      <c r="CW89" s="6"/>
      <c r="CX89" s="7"/>
      <c r="CY89" s="7"/>
      <c r="CZ89" s="7"/>
      <c r="DA89" s="8"/>
      <c r="DB89" s="6"/>
      <c r="DC89" s="7"/>
      <c r="DD89" s="7"/>
      <c r="DE89" s="7"/>
      <c r="DF89" s="8"/>
      <c r="DG89" s="6"/>
      <c r="DH89" s="7"/>
      <c r="DI89" s="7"/>
      <c r="DJ89" s="7"/>
      <c r="DK89" s="8"/>
      <c r="DL89" s="6"/>
      <c r="DM89" s="7"/>
      <c r="DN89" s="7"/>
      <c r="DO89" s="7"/>
      <c r="DP89" s="8"/>
      <c r="DQ89" s="6"/>
      <c r="DR89" s="7"/>
      <c r="DS89" s="7"/>
      <c r="DT89" s="7"/>
      <c r="DU89" s="8"/>
      <c r="DV89" s="6"/>
      <c r="DW89" s="7"/>
      <c r="DX89" s="7"/>
      <c r="DY89" s="7"/>
      <c r="DZ89" s="8"/>
      <c r="EA89" s="6"/>
      <c r="EB89" s="7"/>
      <c r="EC89" s="7"/>
      <c r="ED89" s="7"/>
      <c r="EE89" s="8"/>
      <c r="EF89" s="6"/>
      <c r="EG89" s="7"/>
      <c r="EH89" s="7"/>
      <c r="EI89" s="7"/>
      <c r="EJ89" s="8"/>
      <c r="EK89" s="6"/>
      <c r="EL89" s="7"/>
      <c r="EM89" s="7"/>
      <c r="EN89" s="7"/>
      <c r="EO89" s="8"/>
      <c r="EP89" s="6"/>
      <c r="EQ89" s="7"/>
      <c r="ER89" s="7"/>
      <c r="ES89" s="7"/>
      <c r="ET89" s="8"/>
      <c r="EU89" s="6"/>
      <c r="EV89" s="7"/>
      <c r="EW89" s="7"/>
      <c r="EX89" s="7"/>
      <c r="EY89" s="8"/>
      <c r="EZ89" s="6"/>
      <c r="FA89" s="7"/>
      <c r="FB89" s="7"/>
      <c r="FC89" s="7"/>
      <c r="FD89" s="8"/>
      <c r="FE89" s="6"/>
      <c r="FF89" s="7"/>
      <c r="FG89" s="7"/>
      <c r="FH89" s="7"/>
      <c r="FI89" s="8"/>
      <c r="FJ89" s="6"/>
      <c r="FK89" s="7"/>
      <c r="FL89" s="7"/>
      <c r="FM89" s="7"/>
      <c r="FN89" s="8"/>
      <c r="FO89" s="6"/>
      <c r="FP89" s="7"/>
      <c r="FQ89" s="7"/>
      <c r="FR89" s="7"/>
      <c r="FS89" s="8"/>
      <c r="FT89" s="6"/>
      <c r="FU89" s="7"/>
      <c r="FV89" s="7"/>
      <c r="FW89" s="7"/>
      <c r="FX89" s="8"/>
      <c r="FY89" s="6"/>
      <c r="FZ89" s="7"/>
      <c r="GA89" s="7"/>
      <c r="GB89" s="7"/>
      <c r="GC89" s="8"/>
      <c r="GD89" s="6"/>
      <c r="GE89" s="7"/>
      <c r="GF89" s="7"/>
      <c r="GG89" s="7"/>
      <c r="GH89" s="8"/>
      <c r="GI89" s="6"/>
      <c r="GJ89" s="7"/>
      <c r="GK89" s="7"/>
      <c r="GL89" s="7"/>
      <c r="GM89" s="8"/>
      <c r="GN89" s="6"/>
      <c r="GO89" s="7"/>
      <c r="GP89" s="7"/>
      <c r="GQ89" s="7"/>
      <c r="GR89" s="8"/>
      <c r="GS89" s="6"/>
      <c r="GT89" s="7"/>
      <c r="GU89" s="7"/>
      <c r="GV89" s="7"/>
      <c r="GW89" s="8"/>
      <c r="GX89" s="6"/>
      <c r="GY89" s="7"/>
      <c r="GZ89" s="7"/>
      <c r="HA89" s="7"/>
      <c r="HB89" s="8"/>
      <c r="HC89" s="6"/>
      <c r="HD89" s="7"/>
      <c r="HE89" s="7"/>
      <c r="HF89" s="7"/>
      <c r="HG89" s="8"/>
      <c r="HH89" s="6"/>
      <c r="HI89" s="7"/>
      <c r="HJ89" s="7"/>
      <c r="HK89" s="7"/>
      <c r="HL89" s="8"/>
      <c r="HM89" s="6"/>
      <c r="HN89" s="7"/>
      <c r="HO89" s="7"/>
      <c r="HP89" s="7"/>
      <c r="HQ89" s="8"/>
      <c r="HR89" s="6"/>
      <c r="HS89" s="7"/>
      <c r="HT89" s="7"/>
      <c r="HU89" s="7"/>
      <c r="HV89" s="8"/>
      <c r="HW89" s="6"/>
      <c r="HX89" s="7"/>
      <c r="HY89" s="7"/>
      <c r="HZ89" s="7"/>
      <c r="IA89" s="8"/>
      <c r="IB89" s="6"/>
      <c r="IC89" s="7"/>
      <c r="ID89" s="7"/>
      <c r="IE89" s="7"/>
      <c r="IF89" s="8"/>
      <c r="IG89" s="6"/>
      <c r="IH89" s="7"/>
      <c r="II89" s="7"/>
      <c r="IJ89" s="7"/>
      <c r="IK89" s="8"/>
      <c r="IL89" s="6"/>
      <c r="IM89" s="7"/>
      <c r="IN89" s="7"/>
      <c r="IO89" s="7"/>
      <c r="IP89" s="8"/>
      <c r="IQ89" s="6"/>
      <c r="IR89" s="7"/>
      <c r="IS89" s="7"/>
      <c r="IT89" s="7"/>
      <c r="IU89" s="8"/>
    </row>
    <row r="90" spans="1:255" s="9" customFormat="1" ht="31.5">
      <c r="A90" s="25" t="s">
        <v>65</v>
      </c>
      <c r="B90" s="26" t="s">
        <v>66</v>
      </c>
      <c r="C90" s="27">
        <f>+C91</f>
        <v>260</v>
      </c>
      <c r="D90" s="27">
        <f t="shared" ref="D90:E90" si="10">+D91</f>
        <v>83</v>
      </c>
      <c r="E90" s="27">
        <f t="shared" si="10"/>
        <v>78</v>
      </c>
    </row>
    <row r="91" spans="1:255" s="12" customFormat="1" ht="17.25">
      <c r="A91" s="28" t="s">
        <v>100</v>
      </c>
      <c r="B91" s="29" t="s">
        <v>101</v>
      </c>
      <c r="C91" s="30">
        <f>+C92+C93</f>
        <v>260</v>
      </c>
      <c r="D91" s="30">
        <f>+D92+D93</f>
        <v>83</v>
      </c>
      <c r="E91" s="30">
        <f>+E92+E93</f>
        <v>78</v>
      </c>
    </row>
    <row r="92" spans="1:255" s="12" customFormat="1" ht="32.25">
      <c r="A92" s="28" t="s">
        <v>176</v>
      </c>
      <c r="B92" s="29" t="s">
        <v>177</v>
      </c>
      <c r="C92" s="30">
        <v>100</v>
      </c>
      <c r="D92" s="30">
        <v>23</v>
      </c>
      <c r="E92" s="30">
        <v>23</v>
      </c>
    </row>
    <row r="93" spans="1:255" s="12" customFormat="1" ht="17.25">
      <c r="A93" s="28" t="s">
        <v>178</v>
      </c>
      <c r="B93" s="29" t="s">
        <v>179</v>
      </c>
      <c r="C93" s="30">
        <f>+C94+C95</f>
        <v>160</v>
      </c>
      <c r="D93" s="30">
        <f>+D94+D95</f>
        <v>60</v>
      </c>
      <c r="E93" s="30">
        <f>+E94+E95</f>
        <v>55</v>
      </c>
    </row>
    <row r="94" spans="1:255" s="12" customFormat="1" ht="32.25">
      <c r="A94" s="28" t="s">
        <v>180</v>
      </c>
      <c r="B94" s="29" t="s">
        <v>181</v>
      </c>
      <c r="C94" s="30">
        <v>110</v>
      </c>
      <c r="D94" s="30">
        <v>10</v>
      </c>
      <c r="E94" s="30">
        <v>5</v>
      </c>
    </row>
    <row r="95" spans="1:255" s="9" customFormat="1" ht="31.5">
      <c r="A95" s="28" t="s">
        <v>257</v>
      </c>
      <c r="B95" s="29" t="s">
        <v>258</v>
      </c>
      <c r="C95" s="30">
        <v>50</v>
      </c>
      <c r="D95" s="30">
        <v>50</v>
      </c>
      <c r="E95" s="30">
        <v>50</v>
      </c>
      <c r="F95" s="6"/>
      <c r="G95" s="7"/>
      <c r="H95" s="7"/>
      <c r="I95" s="7"/>
      <c r="J95" s="8"/>
      <c r="K95" s="6"/>
      <c r="L95" s="7"/>
      <c r="M95" s="7"/>
      <c r="N95" s="7"/>
      <c r="O95" s="8"/>
      <c r="P95" s="6"/>
      <c r="Q95" s="7"/>
      <c r="R95" s="7"/>
      <c r="S95" s="7"/>
      <c r="T95" s="8"/>
      <c r="U95" s="6"/>
      <c r="V95" s="7"/>
      <c r="W95" s="7"/>
      <c r="X95" s="7"/>
      <c r="Y95" s="8"/>
      <c r="Z95" s="6"/>
      <c r="AA95" s="7"/>
      <c r="AB95" s="7"/>
      <c r="AC95" s="7"/>
      <c r="AD95" s="8"/>
      <c r="AE95" s="6"/>
      <c r="AF95" s="7"/>
      <c r="AG95" s="7"/>
      <c r="AH95" s="7"/>
      <c r="AI95" s="8"/>
      <c r="AJ95" s="6"/>
      <c r="AK95" s="7"/>
      <c r="AL95" s="7"/>
      <c r="AM95" s="7"/>
      <c r="AN95" s="8"/>
      <c r="AO95" s="6"/>
      <c r="AP95" s="7"/>
      <c r="AQ95" s="7"/>
      <c r="AR95" s="7"/>
      <c r="AS95" s="8"/>
      <c r="AT95" s="6"/>
      <c r="AU95" s="7"/>
      <c r="AV95" s="7"/>
      <c r="AW95" s="7"/>
      <c r="AX95" s="8"/>
      <c r="AY95" s="6"/>
      <c r="AZ95" s="7"/>
      <c r="BA95" s="7"/>
      <c r="BB95" s="7"/>
      <c r="BC95" s="8"/>
      <c r="BD95" s="6"/>
      <c r="BE95" s="7"/>
      <c r="BF95" s="7"/>
      <c r="BG95" s="7"/>
      <c r="BH95" s="8"/>
      <c r="BI95" s="6"/>
      <c r="BJ95" s="7"/>
      <c r="BK95" s="7"/>
      <c r="BL95" s="7"/>
      <c r="BM95" s="8"/>
      <c r="BN95" s="6"/>
      <c r="BO95" s="7"/>
      <c r="BP95" s="7"/>
      <c r="BQ95" s="7"/>
      <c r="BR95" s="8"/>
      <c r="BS95" s="6"/>
      <c r="BT95" s="7"/>
      <c r="BU95" s="7"/>
      <c r="BV95" s="7"/>
      <c r="BW95" s="8"/>
      <c r="BX95" s="6"/>
      <c r="BY95" s="7"/>
      <c r="BZ95" s="7"/>
      <c r="CA95" s="7"/>
      <c r="CB95" s="8"/>
      <c r="CC95" s="6"/>
      <c r="CD95" s="7"/>
      <c r="CE95" s="7"/>
      <c r="CF95" s="7"/>
      <c r="CG95" s="8"/>
      <c r="CH95" s="6"/>
      <c r="CI95" s="7"/>
      <c r="CJ95" s="7"/>
      <c r="CK95" s="7"/>
      <c r="CL95" s="8"/>
      <c r="CM95" s="6"/>
      <c r="CN95" s="7"/>
      <c r="CO95" s="7"/>
      <c r="CP95" s="7"/>
      <c r="CQ95" s="8"/>
      <c r="CR95" s="6"/>
      <c r="CS95" s="7"/>
      <c r="CT95" s="7"/>
      <c r="CU95" s="7"/>
      <c r="CV95" s="8"/>
      <c r="CW95" s="6"/>
      <c r="CX95" s="7"/>
      <c r="CY95" s="7"/>
      <c r="CZ95" s="7"/>
      <c r="DA95" s="8"/>
      <c r="DB95" s="6"/>
      <c r="DC95" s="7"/>
      <c r="DD95" s="7"/>
      <c r="DE95" s="7"/>
      <c r="DF95" s="8"/>
      <c r="DG95" s="6"/>
      <c r="DH95" s="7"/>
      <c r="DI95" s="7"/>
      <c r="DJ95" s="7"/>
      <c r="DK95" s="8"/>
      <c r="DL95" s="6"/>
      <c r="DM95" s="7"/>
      <c r="DN95" s="7"/>
      <c r="DO95" s="7"/>
      <c r="DP95" s="8"/>
      <c r="DQ95" s="6"/>
      <c r="DR95" s="7"/>
      <c r="DS95" s="7"/>
      <c r="DT95" s="7"/>
      <c r="DU95" s="8"/>
      <c r="DV95" s="6"/>
      <c r="DW95" s="7"/>
      <c r="DX95" s="7"/>
      <c r="DY95" s="7"/>
      <c r="DZ95" s="8"/>
      <c r="EA95" s="6"/>
      <c r="EB95" s="7"/>
      <c r="EC95" s="7"/>
      <c r="ED95" s="7"/>
      <c r="EE95" s="8"/>
      <c r="EF95" s="6"/>
      <c r="EG95" s="7"/>
      <c r="EH95" s="7"/>
      <c r="EI95" s="7"/>
      <c r="EJ95" s="8"/>
      <c r="EK95" s="6"/>
      <c r="EL95" s="7"/>
      <c r="EM95" s="7"/>
      <c r="EN95" s="7"/>
      <c r="EO95" s="8"/>
      <c r="EP95" s="6"/>
      <c r="EQ95" s="7"/>
      <c r="ER95" s="7"/>
      <c r="ES95" s="7"/>
      <c r="ET95" s="8"/>
      <c r="EU95" s="6"/>
      <c r="EV95" s="7"/>
      <c r="EW95" s="7"/>
      <c r="EX95" s="7"/>
      <c r="EY95" s="8"/>
      <c r="EZ95" s="6"/>
      <c r="FA95" s="7"/>
      <c r="FB95" s="7"/>
      <c r="FC95" s="7"/>
      <c r="FD95" s="8"/>
      <c r="FE95" s="6"/>
      <c r="FF95" s="7"/>
      <c r="FG95" s="7"/>
      <c r="FH95" s="7"/>
      <c r="FI95" s="8"/>
      <c r="FJ95" s="6"/>
      <c r="FK95" s="7"/>
      <c r="FL95" s="7"/>
      <c r="FM95" s="7"/>
      <c r="FN95" s="8"/>
      <c r="FO95" s="6"/>
      <c r="FP95" s="7"/>
      <c r="FQ95" s="7"/>
      <c r="FR95" s="7"/>
      <c r="FS95" s="8"/>
      <c r="FT95" s="6"/>
      <c r="FU95" s="7"/>
      <c r="FV95" s="7"/>
      <c r="FW95" s="7"/>
      <c r="FX95" s="8"/>
      <c r="FY95" s="6"/>
      <c r="FZ95" s="7"/>
      <c r="GA95" s="7"/>
      <c r="GB95" s="7"/>
      <c r="GC95" s="8"/>
      <c r="GD95" s="6"/>
      <c r="GE95" s="7"/>
      <c r="GF95" s="7"/>
      <c r="GG95" s="7"/>
      <c r="GH95" s="8"/>
      <c r="GI95" s="6"/>
      <c r="GJ95" s="7"/>
      <c r="GK95" s="7"/>
      <c r="GL95" s="7"/>
      <c r="GM95" s="8"/>
      <c r="GN95" s="6"/>
      <c r="GO95" s="7"/>
      <c r="GP95" s="7"/>
      <c r="GQ95" s="7"/>
      <c r="GR95" s="8"/>
      <c r="GS95" s="6"/>
      <c r="GT95" s="7"/>
      <c r="GU95" s="7"/>
      <c r="GV95" s="7"/>
      <c r="GW95" s="8"/>
      <c r="GX95" s="6"/>
      <c r="GY95" s="7"/>
      <c r="GZ95" s="7"/>
      <c r="HA95" s="7"/>
      <c r="HB95" s="8"/>
      <c r="HC95" s="6"/>
      <c r="HD95" s="7"/>
      <c r="HE95" s="7"/>
      <c r="HF95" s="7"/>
      <c r="HG95" s="8"/>
      <c r="HH95" s="6"/>
      <c r="HI95" s="7"/>
      <c r="HJ95" s="7"/>
      <c r="HK95" s="7"/>
      <c r="HL95" s="8"/>
      <c r="HM95" s="6"/>
      <c r="HN95" s="7"/>
      <c r="HO95" s="7"/>
      <c r="HP95" s="7"/>
      <c r="HQ95" s="8"/>
      <c r="HR95" s="6"/>
      <c r="HS95" s="7"/>
      <c r="HT95" s="7"/>
      <c r="HU95" s="7"/>
      <c r="HV95" s="8"/>
      <c r="HW95" s="6"/>
      <c r="HX95" s="7"/>
      <c r="HY95" s="7"/>
      <c r="HZ95" s="7"/>
      <c r="IA95" s="8"/>
      <c r="IB95" s="6"/>
      <c r="IC95" s="7"/>
      <c r="ID95" s="7"/>
      <c r="IE95" s="7"/>
      <c r="IF95" s="8"/>
      <c r="IG95" s="6"/>
      <c r="IH95" s="7"/>
      <c r="II95" s="7"/>
      <c r="IJ95" s="7"/>
      <c r="IK95" s="8"/>
      <c r="IL95" s="6"/>
      <c r="IM95" s="7"/>
      <c r="IN95" s="7"/>
      <c r="IO95" s="7"/>
      <c r="IP95" s="8"/>
      <c r="IQ95" s="6"/>
      <c r="IR95" s="7"/>
      <c r="IS95" s="7"/>
      <c r="IT95" s="7"/>
      <c r="IU95" s="8"/>
    </row>
    <row r="96" spans="1:255" s="12" customFormat="1" ht="17.25">
      <c r="A96" s="25" t="s">
        <v>67</v>
      </c>
      <c r="B96" s="26" t="s">
        <v>68</v>
      </c>
      <c r="C96" s="27">
        <f>+C97+C100</f>
        <v>1120</v>
      </c>
      <c r="D96" s="27">
        <f>+D97+D100</f>
        <v>1000</v>
      </c>
      <c r="E96" s="27">
        <f>+E97+E100</f>
        <v>1000</v>
      </c>
    </row>
    <row r="97" spans="1:255" s="12" customFormat="1" ht="63.75">
      <c r="A97" s="28" t="s">
        <v>69</v>
      </c>
      <c r="B97" s="29" t="s">
        <v>70</v>
      </c>
      <c r="C97" s="30">
        <f>C98</f>
        <v>100</v>
      </c>
      <c r="D97" s="30">
        <f>D98</f>
        <v>0</v>
      </c>
      <c r="E97" s="30">
        <f>E98</f>
        <v>0</v>
      </c>
      <c r="I97" s="15"/>
      <c r="J97" s="16"/>
    </row>
    <row r="98" spans="1:255" s="5" customFormat="1" ht="63">
      <c r="A98" s="28" t="s">
        <v>182</v>
      </c>
      <c r="B98" s="29" t="s">
        <v>183</v>
      </c>
      <c r="C98" s="30">
        <v>100</v>
      </c>
      <c r="D98" s="30">
        <f>+D99</f>
        <v>0</v>
      </c>
      <c r="E98" s="30">
        <f>+E99</f>
        <v>0</v>
      </c>
    </row>
    <row r="99" spans="1:255" s="14" customFormat="1" ht="63" hidden="1">
      <c r="A99" s="28" t="s">
        <v>242</v>
      </c>
      <c r="B99" s="29" t="s">
        <v>243</v>
      </c>
      <c r="C99" s="30">
        <v>0</v>
      </c>
      <c r="D99" s="30">
        <v>0</v>
      </c>
      <c r="E99" s="30">
        <v>0</v>
      </c>
    </row>
    <row r="100" spans="1:255" s="5" customFormat="1" ht="31.5">
      <c r="A100" s="28" t="s">
        <v>71</v>
      </c>
      <c r="B100" s="29" t="s">
        <v>72</v>
      </c>
      <c r="C100" s="30">
        <f>+C101+C102</f>
        <v>1020</v>
      </c>
      <c r="D100" s="30">
        <f>+D101+D102</f>
        <v>1000</v>
      </c>
      <c r="E100" s="30">
        <f>+E101+E102</f>
        <v>1000</v>
      </c>
    </row>
    <row r="101" spans="1:255" s="5" customFormat="1" ht="31.5">
      <c r="A101" s="28" t="s">
        <v>184</v>
      </c>
      <c r="B101" s="29" t="s">
        <v>185</v>
      </c>
      <c r="C101" s="30">
        <v>1000</v>
      </c>
      <c r="D101" s="30">
        <v>1000</v>
      </c>
      <c r="E101" s="30">
        <v>1000</v>
      </c>
    </row>
    <row r="102" spans="1:255" s="5" customFormat="1" ht="47.25">
      <c r="A102" s="28" t="s">
        <v>259</v>
      </c>
      <c r="B102" s="29" t="s">
        <v>260</v>
      </c>
      <c r="C102" s="30">
        <v>20</v>
      </c>
      <c r="D102" s="30">
        <v>0</v>
      </c>
      <c r="E102" s="30">
        <v>0</v>
      </c>
    </row>
    <row r="103" spans="1:255" s="5" customFormat="1">
      <c r="A103" s="25" t="s">
        <v>186</v>
      </c>
      <c r="B103" s="26" t="s">
        <v>187</v>
      </c>
      <c r="C103" s="27">
        <f t="shared" ref="C103:E104" si="11">+C104</f>
        <v>9</v>
      </c>
      <c r="D103" s="27">
        <f t="shared" si="11"/>
        <v>9</v>
      </c>
      <c r="E103" s="27">
        <f t="shared" si="11"/>
        <v>9</v>
      </c>
    </row>
    <row r="104" spans="1:255" s="5" customFormat="1" ht="31.5">
      <c r="A104" s="28" t="s">
        <v>190</v>
      </c>
      <c r="B104" s="29" t="s">
        <v>191</v>
      </c>
      <c r="C104" s="30">
        <f t="shared" si="11"/>
        <v>9</v>
      </c>
      <c r="D104" s="30">
        <f t="shared" si="11"/>
        <v>9</v>
      </c>
      <c r="E104" s="30">
        <f t="shared" si="11"/>
        <v>9</v>
      </c>
    </row>
    <row r="105" spans="1:255" s="9" customFormat="1" ht="31.5">
      <c r="A105" s="28" t="s">
        <v>188</v>
      </c>
      <c r="B105" s="29" t="s">
        <v>189</v>
      </c>
      <c r="C105" s="30">
        <v>9</v>
      </c>
      <c r="D105" s="30">
        <v>9</v>
      </c>
      <c r="E105" s="30">
        <v>9</v>
      </c>
      <c r="F105" s="6"/>
      <c r="G105" s="7"/>
      <c r="H105" s="7"/>
      <c r="I105" s="7"/>
      <c r="J105" s="8"/>
      <c r="K105" s="6"/>
      <c r="L105" s="7"/>
      <c r="M105" s="7"/>
      <c r="N105" s="7"/>
      <c r="O105" s="8"/>
      <c r="P105" s="6"/>
      <c r="Q105" s="7"/>
      <c r="R105" s="7"/>
      <c r="S105" s="7"/>
      <c r="T105" s="8"/>
      <c r="U105" s="6"/>
      <c r="V105" s="7"/>
      <c r="W105" s="7"/>
      <c r="X105" s="7"/>
      <c r="Y105" s="8"/>
      <c r="Z105" s="6"/>
      <c r="AA105" s="7"/>
      <c r="AB105" s="7"/>
      <c r="AC105" s="7"/>
      <c r="AD105" s="8"/>
      <c r="AE105" s="6"/>
      <c r="AF105" s="7"/>
      <c r="AG105" s="7"/>
      <c r="AH105" s="7"/>
      <c r="AI105" s="8"/>
      <c r="AJ105" s="6"/>
      <c r="AK105" s="7"/>
      <c r="AL105" s="7"/>
      <c r="AM105" s="7"/>
      <c r="AN105" s="8"/>
      <c r="AO105" s="6"/>
      <c r="AP105" s="7"/>
      <c r="AQ105" s="7"/>
      <c r="AR105" s="7"/>
      <c r="AS105" s="8"/>
      <c r="AT105" s="6"/>
      <c r="AU105" s="7"/>
      <c r="AV105" s="7"/>
      <c r="AW105" s="7"/>
      <c r="AX105" s="8"/>
      <c r="AY105" s="6"/>
      <c r="AZ105" s="7"/>
      <c r="BA105" s="7"/>
      <c r="BB105" s="7"/>
      <c r="BC105" s="8"/>
      <c r="BD105" s="6"/>
      <c r="BE105" s="7"/>
      <c r="BF105" s="7"/>
      <c r="BG105" s="7"/>
      <c r="BH105" s="8"/>
      <c r="BI105" s="6"/>
      <c r="BJ105" s="7"/>
      <c r="BK105" s="7"/>
      <c r="BL105" s="7"/>
      <c r="BM105" s="8"/>
      <c r="BN105" s="6"/>
      <c r="BO105" s="7"/>
      <c r="BP105" s="7"/>
      <c r="BQ105" s="7"/>
      <c r="BR105" s="8"/>
      <c r="BS105" s="6"/>
      <c r="BT105" s="7"/>
      <c r="BU105" s="7"/>
      <c r="BV105" s="7"/>
      <c r="BW105" s="8"/>
      <c r="BX105" s="6"/>
      <c r="BY105" s="7"/>
      <c r="BZ105" s="7"/>
      <c r="CA105" s="7"/>
      <c r="CB105" s="8"/>
      <c r="CC105" s="6"/>
      <c r="CD105" s="7"/>
      <c r="CE105" s="7"/>
      <c r="CF105" s="7"/>
      <c r="CG105" s="8"/>
      <c r="CH105" s="6"/>
      <c r="CI105" s="7"/>
      <c r="CJ105" s="7"/>
      <c r="CK105" s="7"/>
      <c r="CL105" s="8"/>
      <c r="CM105" s="6"/>
      <c r="CN105" s="7"/>
      <c r="CO105" s="7"/>
      <c r="CP105" s="7"/>
      <c r="CQ105" s="8"/>
      <c r="CR105" s="6"/>
      <c r="CS105" s="7"/>
      <c r="CT105" s="7"/>
      <c r="CU105" s="7"/>
      <c r="CV105" s="8"/>
      <c r="CW105" s="6"/>
      <c r="CX105" s="7"/>
      <c r="CY105" s="7"/>
      <c r="CZ105" s="7"/>
      <c r="DA105" s="8"/>
      <c r="DB105" s="6"/>
      <c r="DC105" s="7"/>
      <c r="DD105" s="7"/>
      <c r="DE105" s="7"/>
      <c r="DF105" s="8"/>
      <c r="DG105" s="6"/>
      <c r="DH105" s="7"/>
      <c r="DI105" s="7"/>
      <c r="DJ105" s="7"/>
      <c r="DK105" s="8"/>
      <c r="DL105" s="6"/>
      <c r="DM105" s="7"/>
      <c r="DN105" s="7"/>
      <c r="DO105" s="7"/>
      <c r="DP105" s="8"/>
      <c r="DQ105" s="6"/>
      <c r="DR105" s="7"/>
      <c r="DS105" s="7"/>
      <c r="DT105" s="7"/>
      <c r="DU105" s="8"/>
      <c r="DV105" s="6"/>
      <c r="DW105" s="7"/>
      <c r="DX105" s="7"/>
      <c r="DY105" s="7"/>
      <c r="DZ105" s="8"/>
      <c r="EA105" s="6"/>
      <c r="EB105" s="7"/>
      <c r="EC105" s="7"/>
      <c r="ED105" s="7"/>
      <c r="EE105" s="8"/>
      <c r="EF105" s="6"/>
      <c r="EG105" s="7"/>
      <c r="EH105" s="7"/>
      <c r="EI105" s="7"/>
      <c r="EJ105" s="8"/>
      <c r="EK105" s="6"/>
      <c r="EL105" s="7"/>
      <c r="EM105" s="7"/>
      <c r="EN105" s="7"/>
      <c r="EO105" s="8"/>
      <c r="EP105" s="6"/>
      <c r="EQ105" s="7"/>
      <c r="ER105" s="7"/>
      <c r="ES105" s="7"/>
      <c r="ET105" s="8"/>
      <c r="EU105" s="6"/>
      <c r="EV105" s="7"/>
      <c r="EW105" s="7"/>
      <c r="EX105" s="7"/>
      <c r="EY105" s="8"/>
      <c r="EZ105" s="6"/>
      <c r="FA105" s="7"/>
      <c r="FB105" s="7"/>
      <c r="FC105" s="7"/>
      <c r="FD105" s="8"/>
      <c r="FE105" s="6"/>
      <c r="FF105" s="7"/>
      <c r="FG105" s="7"/>
      <c r="FH105" s="7"/>
      <c r="FI105" s="8"/>
      <c r="FJ105" s="6"/>
      <c r="FK105" s="7"/>
      <c r="FL105" s="7"/>
      <c r="FM105" s="7"/>
      <c r="FN105" s="8"/>
      <c r="FO105" s="6"/>
      <c r="FP105" s="7"/>
      <c r="FQ105" s="7"/>
      <c r="FR105" s="7"/>
      <c r="FS105" s="8"/>
      <c r="FT105" s="6"/>
      <c r="FU105" s="7"/>
      <c r="FV105" s="7"/>
      <c r="FW105" s="7"/>
      <c r="FX105" s="8"/>
      <c r="FY105" s="6"/>
      <c r="FZ105" s="7"/>
      <c r="GA105" s="7"/>
      <c r="GB105" s="7"/>
      <c r="GC105" s="8"/>
      <c r="GD105" s="6"/>
      <c r="GE105" s="7"/>
      <c r="GF105" s="7"/>
      <c r="GG105" s="7"/>
      <c r="GH105" s="8"/>
      <c r="GI105" s="6"/>
      <c r="GJ105" s="7"/>
      <c r="GK105" s="7"/>
      <c r="GL105" s="7"/>
      <c r="GM105" s="8"/>
      <c r="GN105" s="6"/>
      <c r="GO105" s="7"/>
      <c r="GP105" s="7"/>
      <c r="GQ105" s="7"/>
      <c r="GR105" s="8"/>
      <c r="GS105" s="6"/>
      <c r="GT105" s="7"/>
      <c r="GU105" s="7"/>
      <c r="GV105" s="7"/>
      <c r="GW105" s="8"/>
      <c r="GX105" s="6"/>
      <c r="GY105" s="7"/>
      <c r="GZ105" s="7"/>
      <c r="HA105" s="7"/>
      <c r="HB105" s="8"/>
      <c r="HC105" s="6"/>
      <c r="HD105" s="7"/>
      <c r="HE105" s="7"/>
      <c r="HF105" s="7"/>
      <c r="HG105" s="8"/>
      <c r="HH105" s="6"/>
      <c r="HI105" s="7"/>
      <c r="HJ105" s="7"/>
      <c r="HK105" s="7"/>
      <c r="HL105" s="8"/>
      <c r="HM105" s="6"/>
      <c r="HN105" s="7"/>
      <c r="HO105" s="7"/>
      <c r="HP105" s="7"/>
      <c r="HQ105" s="8"/>
      <c r="HR105" s="6"/>
      <c r="HS105" s="7"/>
      <c r="HT105" s="7"/>
      <c r="HU105" s="7"/>
      <c r="HV105" s="8"/>
      <c r="HW105" s="6"/>
      <c r="HX105" s="7"/>
      <c r="HY105" s="7"/>
      <c r="HZ105" s="7"/>
      <c r="IA105" s="8"/>
      <c r="IB105" s="6"/>
      <c r="IC105" s="7"/>
      <c r="ID105" s="7"/>
      <c r="IE105" s="7"/>
      <c r="IF105" s="8"/>
      <c r="IG105" s="6"/>
      <c r="IH105" s="7"/>
      <c r="II105" s="7"/>
      <c r="IJ105" s="7"/>
      <c r="IK105" s="8"/>
      <c r="IL105" s="6"/>
      <c r="IM105" s="7"/>
      <c r="IN105" s="7"/>
      <c r="IO105" s="7"/>
      <c r="IP105" s="8"/>
      <c r="IQ105" s="6"/>
      <c r="IR105" s="7"/>
      <c r="IS105" s="7"/>
      <c r="IT105" s="7"/>
      <c r="IU105" s="8"/>
    </row>
    <row r="106" spans="1:255" s="14" customFormat="1">
      <c r="A106" s="25" t="s">
        <v>73</v>
      </c>
      <c r="B106" s="26" t="s">
        <v>74</v>
      </c>
      <c r="C106" s="27">
        <f>+C107+C130+C133+C138+C142</f>
        <v>490</v>
      </c>
      <c r="D106" s="27">
        <f>+D107+D130+D133+D138+D142</f>
        <v>490</v>
      </c>
      <c r="E106" s="27">
        <f>+E107+E130+E133+E138+E142</f>
        <v>490</v>
      </c>
    </row>
    <row r="107" spans="1:255" s="14" customFormat="1" ht="31.5">
      <c r="A107" s="35" t="s">
        <v>138</v>
      </c>
      <c r="B107" s="34" t="s">
        <v>139</v>
      </c>
      <c r="C107" s="30">
        <f>+C114+C119+C124+C108+C110+C121+C117</f>
        <v>175</v>
      </c>
      <c r="D107" s="30">
        <f>+D114+D119+D124+D108+D110+D121+D117</f>
        <v>175</v>
      </c>
      <c r="E107" s="30">
        <f>+E114+E119+E124+E108+E110+E121+E117</f>
        <v>175</v>
      </c>
    </row>
    <row r="108" spans="1:255" s="14" customFormat="1" ht="63">
      <c r="A108" s="35" t="s">
        <v>291</v>
      </c>
      <c r="B108" s="34" t="s">
        <v>292</v>
      </c>
      <c r="C108" s="30">
        <f>C109</f>
        <v>5</v>
      </c>
      <c r="D108" s="30">
        <f t="shared" ref="D108:E108" si="12">D109</f>
        <v>5</v>
      </c>
      <c r="E108" s="30">
        <f t="shared" si="12"/>
        <v>5</v>
      </c>
    </row>
    <row r="109" spans="1:255" s="14" customFormat="1" ht="94.5">
      <c r="A109" s="35" t="s">
        <v>293</v>
      </c>
      <c r="B109" s="34" t="s">
        <v>294</v>
      </c>
      <c r="C109" s="30">
        <v>5</v>
      </c>
      <c r="D109" s="30">
        <v>5</v>
      </c>
      <c r="E109" s="30">
        <v>5</v>
      </c>
    </row>
    <row r="110" spans="1:255" s="14" customFormat="1" ht="78.75" hidden="1">
      <c r="A110" s="35" t="s">
        <v>295</v>
      </c>
      <c r="B110" s="34" t="s">
        <v>296</v>
      </c>
      <c r="C110" s="30">
        <f>+C111+C112+C113</f>
        <v>0</v>
      </c>
      <c r="D110" s="30">
        <f t="shared" ref="D110:E110" si="13">+D111+D112+D113</f>
        <v>0</v>
      </c>
      <c r="E110" s="30">
        <f t="shared" si="13"/>
        <v>0</v>
      </c>
    </row>
    <row r="111" spans="1:255" s="14" customFormat="1" ht="110.25" hidden="1">
      <c r="A111" s="35" t="s">
        <v>297</v>
      </c>
      <c r="B111" s="34" t="s">
        <v>298</v>
      </c>
      <c r="C111" s="30"/>
      <c r="D111" s="30"/>
      <c r="E111" s="30"/>
    </row>
    <row r="112" spans="1:255" s="14" customFormat="1" ht="141.75" hidden="1">
      <c r="A112" s="35" t="s">
        <v>321</v>
      </c>
      <c r="B112" s="34" t="s">
        <v>322</v>
      </c>
      <c r="C112" s="30"/>
      <c r="D112" s="30"/>
      <c r="E112" s="30"/>
    </row>
    <row r="113" spans="1:5" s="14" customFormat="1" ht="78.75" hidden="1">
      <c r="A113" s="35" t="s">
        <v>323</v>
      </c>
      <c r="B113" s="34" t="s">
        <v>324</v>
      </c>
      <c r="C113" s="30"/>
      <c r="D113" s="30"/>
      <c r="E113" s="30"/>
    </row>
    <row r="114" spans="1:5" s="14" customFormat="1" ht="63">
      <c r="A114" s="35" t="s">
        <v>192</v>
      </c>
      <c r="B114" s="34" t="s">
        <v>193</v>
      </c>
      <c r="C114" s="30">
        <f>+C115+C116</f>
        <v>5</v>
      </c>
      <c r="D114" s="30">
        <f t="shared" ref="D114:E114" si="14">+D115+D116</f>
        <v>5</v>
      </c>
      <c r="E114" s="30">
        <f t="shared" si="14"/>
        <v>5</v>
      </c>
    </row>
    <row r="115" spans="1:5" s="14" customFormat="1" ht="78.75" hidden="1">
      <c r="A115" s="35" t="s">
        <v>325</v>
      </c>
      <c r="B115" s="34" t="s">
        <v>326</v>
      </c>
      <c r="C115" s="30"/>
      <c r="D115" s="30"/>
      <c r="E115" s="30"/>
    </row>
    <row r="116" spans="1:5" s="14" customFormat="1" ht="63">
      <c r="A116" s="35" t="s">
        <v>299</v>
      </c>
      <c r="B116" s="34" t="s">
        <v>300</v>
      </c>
      <c r="C116" s="30">
        <v>5</v>
      </c>
      <c r="D116" s="30">
        <v>5</v>
      </c>
      <c r="E116" s="30">
        <v>5</v>
      </c>
    </row>
    <row r="117" spans="1:5" s="14" customFormat="1" ht="63" hidden="1">
      <c r="A117" s="35" t="s">
        <v>327</v>
      </c>
      <c r="B117" s="34" t="s">
        <v>328</v>
      </c>
      <c r="C117" s="30">
        <f>+C118</f>
        <v>0</v>
      </c>
      <c r="D117" s="30">
        <f t="shared" ref="D117:E117" si="15">+D118</f>
        <v>0</v>
      </c>
      <c r="E117" s="30">
        <f t="shared" si="15"/>
        <v>0</v>
      </c>
    </row>
    <row r="118" spans="1:5" s="14" customFormat="1" ht="94.5" hidden="1">
      <c r="A118" s="35" t="s">
        <v>329</v>
      </c>
      <c r="B118" s="34" t="s">
        <v>330</v>
      </c>
      <c r="C118" s="30">
        <v>0</v>
      </c>
      <c r="D118" s="30">
        <v>0</v>
      </c>
      <c r="E118" s="30">
        <v>0</v>
      </c>
    </row>
    <row r="119" spans="1:5" s="14" customFormat="1" ht="78.75">
      <c r="A119" s="35" t="s">
        <v>301</v>
      </c>
      <c r="B119" s="34" t="s">
        <v>302</v>
      </c>
      <c r="C119" s="30">
        <f>+C120</f>
        <v>10</v>
      </c>
      <c r="D119" s="30">
        <f t="shared" ref="D119:E119" si="16">+D120</f>
        <v>10</v>
      </c>
      <c r="E119" s="30">
        <f t="shared" si="16"/>
        <v>10</v>
      </c>
    </row>
    <row r="120" spans="1:5" s="14" customFormat="1" ht="94.5">
      <c r="A120" s="35" t="s">
        <v>348</v>
      </c>
      <c r="B120" s="34" t="s">
        <v>349</v>
      </c>
      <c r="C120" s="30">
        <v>10</v>
      </c>
      <c r="D120" s="30">
        <v>10</v>
      </c>
      <c r="E120" s="30">
        <v>10</v>
      </c>
    </row>
    <row r="121" spans="1:5" s="14" customFormat="1" ht="63" hidden="1">
      <c r="A121" s="35" t="s">
        <v>331</v>
      </c>
      <c r="B121" s="34" t="s">
        <v>332</v>
      </c>
      <c r="C121" s="30">
        <f>+C122+C123</f>
        <v>0</v>
      </c>
      <c r="D121" s="30">
        <f t="shared" ref="D121:E121" si="17">+D122+D123</f>
        <v>0</v>
      </c>
      <c r="E121" s="30">
        <f t="shared" si="17"/>
        <v>0</v>
      </c>
    </row>
    <row r="122" spans="1:5" s="14" customFormat="1" ht="141.75" hidden="1">
      <c r="A122" s="35" t="s">
        <v>333</v>
      </c>
      <c r="B122" s="34" t="s">
        <v>334</v>
      </c>
      <c r="C122" s="30"/>
      <c r="D122" s="30"/>
      <c r="E122" s="30"/>
    </row>
    <row r="123" spans="1:5" s="14" customFormat="1" ht="63" hidden="1">
      <c r="A123" s="35" t="s">
        <v>335</v>
      </c>
      <c r="B123" s="34" t="s">
        <v>336</v>
      </c>
      <c r="C123" s="30"/>
      <c r="D123" s="30"/>
      <c r="E123" s="30"/>
    </row>
    <row r="124" spans="1:5" s="14" customFormat="1" ht="63">
      <c r="A124" s="35" t="s">
        <v>194</v>
      </c>
      <c r="B124" s="34" t="s">
        <v>195</v>
      </c>
      <c r="C124" s="30">
        <f>+C125+C126+C127+C128+C129</f>
        <v>155</v>
      </c>
      <c r="D124" s="30">
        <f t="shared" ref="D124:E124" si="18">+D125+D126+D127+D128+D129</f>
        <v>155</v>
      </c>
      <c r="E124" s="30">
        <f t="shared" si="18"/>
        <v>155</v>
      </c>
    </row>
    <row r="125" spans="1:5" s="14" customFormat="1" ht="173.25" hidden="1">
      <c r="A125" s="35" t="s">
        <v>303</v>
      </c>
      <c r="B125" s="34" t="s">
        <v>304</v>
      </c>
      <c r="C125" s="30"/>
      <c r="D125" s="30"/>
      <c r="E125" s="30"/>
    </row>
    <row r="126" spans="1:5" s="14" customFormat="1" ht="63" hidden="1">
      <c r="A126" s="35" t="s">
        <v>337</v>
      </c>
      <c r="B126" s="34" t="s">
        <v>338</v>
      </c>
      <c r="C126" s="30"/>
      <c r="D126" s="30"/>
      <c r="E126" s="30"/>
    </row>
    <row r="127" spans="1:5" s="14" customFormat="1" ht="78.75" hidden="1">
      <c r="A127" s="35" t="s">
        <v>339</v>
      </c>
      <c r="B127" s="34" t="s">
        <v>340</v>
      </c>
      <c r="C127" s="30"/>
      <c r="D127" s="30"/>
      <c r="E127" s="30"/>
    </row>
    <row r="128" spans="1:5" s="14" customFormat="1" ht="78.75">
      <c r="A128" s="35" t="s">
        <v>341</v>
      </c>
      <c r="B128" s="34" t="s">
        <v>342</v>
      </c>
      <c r="C128" s="30">
        <v>150</v>
      </c>
      <c r="D128" s="30">
        <v>150</v>
      </c>
      <c r="E128" s="30">
        <v>150</v>
      </c>
    </row>
    <row r="129" spans="1:255" s="14" customFormat="1" ht="63">
      <c r="A129" s="35" t="s">
        <v>196</v>
      </c>
      <c r="B129" s="34" t="s">
        <v>343</v>
      </c>
      <c r="C129" s="30">
        <v>5</v>
      </c>
      <c r="D129" s="30">
        <v>5</v>
      </c>
      <c r="E129" s="30">
        <v>5</v>
      </c>
    </row>
    <row r="130" spans="1:255" s="14" customFormat="1" ht="31.5">
      <c r="A130" s="35" t="s">
        <v>134</v>
      </c>
      <c r="B130" s="34" t="s">
        <v>135</v>
      </c>
      <c r="C130" s="30">
        <f>+C131+C132</f>
        <v>95</v>
      </c>
      <c r="D130" s="30">
        <f t="shared" ref="D130:E130" si="19">+D131+D132</f>
        <v>95</v>
      </c>
      <c r="E130" s="30">
        <f t="shared" si="19"/>
        <v>95</v>
      </c>
    </row>
    <row r="131" spans="1:255" s="14" customFormat="1" ht="63">
      <c r="A131" s="35" t="s">
        <v>350</v>
      </c>
      <c r="B131" s="34" t="s">
        <v>351</v>
      </c>
      <c r="C131" s="30">
        <v>80</v>
      </c>
      <c r="D131" s="30">
        <v>80</v>
      </c>
      <c r="E131" s="30">
        <v>80</v>
      </c>
    </row>
    <row r="132" spans="1:255" s="14" customFormat="1" ht="31.5">
      <c r="A132" s="35" t="s">
        <v>136</v>
      </c>
      <c r="B132" s="34" t="s">
        <v>137</v>
      </c>
      <c r="C132" s="30">
        <v>15</v>
      </c>
      <c r="D132" s="30">
        <v>15</v>
      </c>
      <c r="E132" s="30">
        <v>15</v>
      </c>
    </row>
    <row r="133" spans="1:255" s="14" customFormat="1" ht="78.75">
      <c r="A133" s="35" t="s">
        <v>273</v>
      </c>
      <c r="B133" s="34" t="s">
        <v>197</v>
      </c>
      <c r="C133" s="30">
        <f>+C134+C136</f>
        <v>20</v>
      </c>
      <c r="D133" s="30">
        <f>+D134+D136</f>
        <v>20</v>
      </c>
      <c r="E133" s="30">
        <f>+E134+E136</f>
        <v>20</v>
      </c>
    </row>
    <row r="134" spans="1:255" s="14" customFormat="1" ht="47.25">
      <c r="A134" s="35" t="s">
        <v>198</v>
      </c>
      <c r="B134" s="34" t="s">
        <v>199</v>
      </c>
      <c r="C134" s="30">
        <f>+C135</f>
        <v>20</v>
      </c>
      <c r="D134" s="30">
        <f t="shared" ref="D134:E134" si="20">+D135</f>
        <v>20</v>
      </c>
      <c r="E134" s="30">
        <f t="shared" si="20"/>
        <v>20</v>
      </c>
    </row>
    <row r="135" spans="1:255" s="14" customFormat="1" ht="63">
      <c r="A135" s="35" t="s">
        <v>200</v>
      </c>
      <c r="B135" s="34" t="s">
        <v>201</v>
      </c>
      <c r="C135" s="30">
        <v>20</v>
      </c>
      <c r="D135" s="30">
        <v>20</v>
      </c>
      <c r="E135" s="30">
        <v>20</v>
      </c>
    </row>
    <row r="136" spans="1:255" s="14" customFormat="1" ht="63" hidden="1">
      <c r="A136" s="35" t="s">
        <v>263</v>
      </c>
      <c r="B136" s="34" t="s">
        <v>262</v>
      </c>
      <c r="C136" s="30">
        <f>C137</f>
        <v>0</v>
      </c>
      <c r="D136" s="30">
        <f>D137</f>
        <v>0</v>
      </c>
      <c r="E136" s="30">
        <f>E137</f>
        <v>0</v>
      </c>
    </row>
    <row r="137" spans="1:255" s="14" customFormat="1" ht="47.25" hidden="1">
      <c r="A137" s="41" t="s">
        <v>261</v>
      </c>
      <c r="B137" s="34" t="s">
        <v>305</v>
      </c>
      <c r="C137" s="30">
        <v>0</v>
      </c>
      <c r="D137" s="30">
        <v>0</v>
      </c>
      <c r="E137" s="30">
        <v>0</v>
      </c>
    </row>
    <row r="138" spans="1:255" s="14" customFormat="1" hidden="1">
      <c r="A138" s="35" t="s">
        <v>202</v>
      </c>
      <c r="B138" s="34" t="s">
        <v>203</v>
      </c>
      <c r="C138" s="30">
        <f t="shared" ref="C138:E140" si="21">+C139</f>
        <v>0</v>
      </c>
      <c r="D138" s="30">
        <f t="shared" si="21"/>
        <v>0</v>
      </c>
      <c r="E138" s="30">
        <f t="shared" si="21"/>
        <v>0</v>
      </c>
    </row>
    <row r="139" spans="1:255" s="14" customFormat="1" ht="63" hidden="1">
      <c r="A139" s="35" t="s">
        <v>204</v>
      </c>
      <c r="B139" s="34" t="s">
        <v>205</v>
      </c>
      <c r="C139" s="30">
        <f t="shared" si="21"/>
        <v>0</v>
      </c>
      <c r="D139" s="30">
        <f t="shared" si="21"/>
        <v>0</v>
      </c>
      <c r="E139" s="30">
        <f t="shared" si="21"/>
        <v>0</v>
      </c>
    </row>
    <row r="140" spans="1:255" s="14" customFormat="1" ht="47.25" hidden="1">
      <c r="A140" s="35" t="s">
        <v>206</v>
      </c>
      <c r="B140" s="34" t="s">
        <v>207</v>
      </c>
      <c r="C140" s="30">
        <f t="shared" si="21"/>
        <v>0</v>
      </c>
      <c r="D140" s="30">
        <f t="shared" si="21"/>
        <v>0</v>
      </c>
      <c r="E140" s="30">
        <f t="shared" si="21"/>
        <v>0</v>
      </c>
    </row>
    <row r="141" spans="1:255" s="14" customFormat="1" ht="110.25" hidden="1">
      <c r="A141" s="35" t="s">
        <v>240</v>
      </c>
      <c r="B141" s="34" t="s">
        <v>241</v>
      </c>
      <c r="C141" s="30"/>
      <c r="D141" s="30"/>
      <c r="E141" s="30"/>
    </row>
    <row r="142" spans="1:255" s="14" customFormat="1">
      <c r="A142" s="35" t="s">
        <v>264</v>
      </c>
      <c r="B142" s="34" t="s">
        <v>265</v>
      </c>
      <c r="C142" s="30">
        <f>C143+C144</f>
        <v>200</v>
      </c>
      <c r="D142" s="30">
        <f>D143+D144</f>
        <v>200</v>
      </c>
      <c r="E142" s="30">
        <f>E143+E144</f>
        <v>200</v>
      </c>
    </row>
    <row r="143" spans="1:255" s="14" customFormat="1" ht="47.25" hidden="1">
      <c r="A143" s="35" t="s">
        <v>266</v>
      </c>
      <c r="B143" s="34" t="s">
        <v>267</v>
      </c>
      <c r="C143" s="30"/>
      <c r="D143" s="30"/>
      <c r="E143" s="30"/>
    </row>
    <row r="144" spans="1:255" s="9" customFormat="1" ht="78.75">
      <c r="A144" s="35" t="s">
        <v>268</v>
      </c>
      <c r="B144" s="34" t="s">
        <v>269</v>
      </c>
      <c r="C144" s="30">
        <v>200</v>
      </c>
      <c r="D144" s="30">
        <v>200</v>
      </c>
      <c r="E144" s="30">
        <v>200</v>
      </c>
      <c r="F144" s="6"/>
      <c r="G144" s="7"/>
      <c r="H144" s="7"/>
      <c r="I144" s="7"/>
      <c r="J144" s="8"/>
      <c r="K144" s="6"/>
      <c r="L144" s="7"/>
      <c r="M144" s="7"/>
      <c r="N144" s="7"/>
      <c r="O144" s="8"/>
      <c r="P144" s="6"/>
      <c r="Q144" s="7"/>
      <c r="R144" s="7"/>
      <c r="S144" s="7"/>
      <c r="T144" s="8"/>
      <c r="U144" s="6"/>
      <c r="V144" s="7"/>
      <c r="W144" s="7"/>
      <c r="X144" s="7"/>
      <c r="Y144" s="8"/>
      <c r="Z144" s="6"/>
      <c r="AA144" s="7"/>
      <c r="AB144" s="7"/>
      <c r="AC144" s="7"/>
      <c r="AD144" s="8"/>
      <c r="AE144" s="6"/>
      <c r="AF144" s="7"/>
      <c r="AG144" s="7"/>
      <c r="AH144" s="7"/>
      <c r="AI144" s="8"/>
      <c r="AJ144" s="6"/>
      <c r="AK144" s="7"/>
      <c r="AL144" s="7"/>
      <c r="AM144" s="7"/>
      <c r="AN144" s="8"/>
      <c r="AO144" s="6"/>
      <c r="AP144" s="7"/>
      <c r="AQ144" s="7"/>
      <c r="AR144" s="7"/>
      <c r="AS144" s="8"/>
      <c r="AT144" s="6"/>
      <c r="AU144" s="7"/>
      <c r="AV144" s="7"/>
      <c r="AW144" s="7"/>
      <c r="AX144" s="8"/>
      <c r="AY144" s="6"/>
      <c r="AZ144" s="7"/>
      <c r="BA144" s="7"/>
      <c r="BB144" s="7"/>
      <c r="BC144" s="8"/>
      <c r="BD144" s="6"/>
      <c r="BE144" s="7"/>
      <c r="BF144" s="7"/>
      <c r="BG144" s="7"/>
      <c r="BH144" s="8"/>
      <c r="BI144" s="6"/>
      <c r="BJ144" s="7"/>
      <c r="BK144" s="7"/>
      <c r="BL144" s="7"/>
      <c r="BM144" s="8"/>
      <c r="BN144" s="6"/>
      <c r="BO144" s="7"/>
      <c r="BP144" s="7"/>
      <c r="BQ144" s="7"/>
      <c r="BR144" s="8"/>
      <c r="BS144" s="6"/>
      <c r="BT144" s="7"/>
      <c r="BU144" s="7"/>
      <c r="BV144" s="7"/>
      <c r="BW144" s="8"/>
      <c r="BX144" s="6"/>
      <c r="BY144" s="7"/>
      <c r="BZ144" s="7"/>
      <c r="CA144" s="7"/>
      <c r="CB144" s="8"/>
      <c r="CC144" s="6"/>
      <c r="CD144" s="7"/>
      <c r="CE144" s="7"/>
      <c r="CF144" s="7"/>
      <c r="CG144" s="8"/>
      <c r="CH144" s="6"/>
      <c r="CI144" s="7"/>
      <c r="CJ144" s="7"/>
      <c r="CK144" s="7"/>
      <c r="CL144" s="8"/>
      <c r="CM144" s="6"/>
      <c r="CN144" s="7"/>
      <c r="CO144" s="7"/>
      <c r="CP144" s="7"/>
      <c r="CQ144" s="8"/>
      <c r="CR144" s="6"/>
      <c r="CS144" s="7"/>
      <c r="CT144" s="7"/>
      <c r="CU144" s="7"/>
      <c r="CV144" s="8"/>
      <c r="CW144" s="6"/>
      <c r="CX144" s="7"/>
      <c r="CY144" s="7"/>
      <c r="CZ144" s="7"/>
      <c r="DA144" s="8"/>
      <c r="DB144" s="6"/>
      <c r="DC144" s="7"/>
      <c r="DD144" s="7"/>
      <c r="DE144" s="7"/>
      <c r="DF144" s="8"/>
      <c r="DG144" s="6"/>
      <c r="DH144" s="7"/>
      <c r="DI144" s="7"/>
      <c r="DJ144" s="7"/>
      <c r="DK144" s="8"/>
      <c r="DL144" s="6"/>
      <c r="DM144" s="7"/>
      <c r="DN144" s="7"/>
      <c r="DO144" s="7"/>
      <c r="DP144" s="8"/>
      <c r="DQ144" s="6"/>
      <c r="DR144" s="7"/>
      <c r="DS144" s="7"/>
      <c r="DT144" s="7"/>
      <c r="DU144" s="8"/>
      <c r="DV144" s="6"/>
      <c r="DW144" s="7"/>
      <c r="DX144" s="7"/>
      <c r="DY144" s="7"/>
      <c r="DZ144" s="8"/>
      <c r="EA144" s="6"/>
      <c r="EB144" s="7"/>
      <c r="EC144" s="7"/>
      <c r="ED144" s="7"/>
      <c r="EE144" s="8"/>
      <c r="EF144" s="6"/>
      <c r="EG144" s="7"/>
      <c r="EH144" s="7"/>
      <c r="EI144" s="7"/>
      <c r="EJ144" s="8"/>
      <c r="EK144" s="6"/>
      <c r="EL144" s="7"/>
      <c r="EM144" s="7"/>
      <c r="EN144" s="7"/>
      <c r="EO144" s="8"/>
      <c r="EP144" s="6"/>
      <c r="EQ144" s="7"/>
      <c r="ER144" s="7"/>
      <c r="ES144" s="7"/>
      <c r="ET144" s="8"/>
      <c r="EU144" s="6"/>
      <c r="EV144" s="7"/>
      <c r="EW144" s="7"/>
      <c r="EX144" s="7"/>
      <c r="EY144" s="8"/>
      <c r="EZ144" s="6"/>
      <c r="FA144" s="7"/>
      <c r="FB144" s="7"/>
      <c r="FC144" s="7"/>
      <c r="FD144" s="8"/>
      <c r="FE144" s="6"/>
      <c r="FF144" s="7"/>
      <c r="FG144" s="7"/>
      <c r="FH144" s="7"/>
      <c r="FI144" s="8"/>
      <c r="FJ144" s="6"/>
      <c r="FK144" s="7"/>
      <c r="FL144" s="7"/>
      <c r="FM144" s="7"/>
      <c r="FN144" s="8"/>
      <c r="FO144" s="6"/>
      <c r="FP144" s="7"/>
      <c r="FQ144" s="7"/>
      <c r="FR144" s="7"/>
      <c r="FS144" s="8"/>
      <c r="FT144" s="6"/>
      <c r="FU144" s="7"/>
      <c r="FV144" s="7"/>
      <c r="FW144" s="7"/>
      <c r="FX144" s="8"/>
      <c r="FY144" s="6"/>
      <c r="FZ144" s="7"/>
      <c r="GA144" s="7"/>
      <c r="GB144" s="7"/>
      <c r="GC144" s="8"/>
      <c r="GD144" s="6"/>
      <c r="GE144" s="7"/>
      <c r="GF144" s="7"/>
      <c r="GG144" s="7"/>
      <c r="GH144" s="8"/>
      <c r="GI144" s="6"/>
      <c r="GJ144" s="7"/>
      <c r="GK144" s="7"/>
      <c r="GL144" s="7"/>
      <c r="GM144" s="8"/>
      <c r="GN144" s="6"/>
      <c r="GO144" s="7"/>
      <c r="GP144" s="7"/>
      <c r="GQ144" s="7"/>
      <c r="GR144" s="8"/>
      <c r="GS144" s="6"/>
      <c r="GT144" s="7"/>
      <c r="GU144" s="7"/>
      <c r="GV144" s="7"/>
      <c r="GW144" s="8"/>
      <c r="GX144" s="6"/>
      <c r="GY144" s="7"/>
      <c r="GZ144" s="7"/>
      <c r="HA144" s="7"/>
      <c r="HB144" s="8"/>
      <c r="HC144" s="6"/>
      <c r="HD144" s="7"/>
      <c r="HE144" s="7"/>
      <c r="HF144" s="7"/>
      <c r="HG144" s="8"/>
      <c r="HH144" s="6"/>
      <c r="HI144" s="7"/>
      <c r="HJ144" s="7"/>
      <c r="HK144" s="7"/>
      <c r="HL144" s="8"/>
      <c r="HM144" s="6"/>
      <c r="HN144" s="7"/>
      <c r="HO144" s="7"/>
      <c r="HP144" s="7"/>
      <c r="HQ144" s="8"/>
      <c r="HR144" s="6"/>
      <c r="HS144" s="7"/>
      <c r="HT144" s="7"/>
      <c r="HU144" s="7"/>
      <c r="HV144" s="8"/>
      <c r="HW144" s="6"/>
      <c r="HX144" s="7"/>
      <c r="HY144" s="7"/>
      <c r="HZ144" s="7"/>
      <c r="IA144" s="8"/>
      <c r="IB144" s="6"/>
      <c r="IC144" s="7"/>
      <c r="ID144" s="7"/>
      <c r="IE144" s="7"/>
      <c r="IF144" s="8"/>
      <c r="IG144" s="6"/>
      <c r="IH144" s="7"/>
      <c r="II144" s="7"/>
      <c r="IJ144" s="7"/>
      <c r="IK144" s="8"/>
      <c r="IL144" s="6"/>
      <c r="IM144" s="7"/>
      <c r="IN144" s="7"/>
      <c r="IO144" s="7"/>
      <c r="IP144" s="8"/>
      <c r="IQ144" s="6"/>
      <c r="IR144" s="7"/>
      <c r="IS144" s="7"/>
      <c r="IT144" s="7"/>
      <c r="IU144" s="8"/>
    </row>
    <row r="145" spans="1:5" s="9" customFormat="1">
      <c r="A145" s="25" t="s">
        <v>75</v>
      </c>
      <c r="B145" s="42" t="s">
        <v>76</v>
      </c>
      <c r="C145" s="27">
        <f>+C146+C149</f>
        <v>3675.8</v>
      </c>
      <c r="D145" s="27">
        <f t="shared" ref="C145:E147" si="22">+D146</f>
        <v>250</v>
      </c>
      <c r="E145" s="27">
        <f t="shared" si="22"/>
        <v>200</v>
      </c>
    </row>
    <row r="146" spans="1:5" s="14" customFormat="1">
      <c r="A146" s="28" t="s">
        <v>77</v>
      </c>
      <c r="B146" s="29" t="s">
        <v>78</v>
      </c>
      <c r="C146" s="30">
        <f t="shared" si="22"/>
        <v>250</v>
      </c>
      <c r="D146" s="30">
        <f t="shared" si="22"/>
        <v>250</v>
      </c>
      <c r="E146" s="30">
        <f t="shared" si="22"/>
        <v>200</v>
      </c>
    </row>
    <row r="147" spans="1:5" s="14" customFormat="1">
      <c r="A147" s="28" t="s">
        <v>208</v>
      </c>
      <c r="B147" s="29" t="s">
        <v>209</v>
      </c>
      <c r="C147" s="30">
        <f>+C148</f>
        <v>250</v>
      </c>
      <c r="D147" s="30">
        <f t="shared" si="22"/>
        <v>250</v>
      </c>
      <c r="E147" s="30">
        <f t="shared" si="22"/>
        <v>200</v>
      </c>
    </row>
    <row r="148" spans="1:5" s="14" customFormat="1" ht="31.5">
      <c r="A148" s="28" t="s">
        <v>256</v>
      </c>
      <c r="B148" s="29" t="s">
        <v>270</v>
      </c>
      <c r="C148" s="30">
        <v>250</v>
      </c>
      <c r="D148" s="30">
        <v>250</v>
      </c>
      <c r="E148" s="30">
        <v>200</v>
      </c>
    </row>
    <row r="149" spans="1:5" s="14" customFormat="1">
      <c r="A149" s="28" t="s">
        <v>210</v>
      </c>
      <c r="B149" s="29" t="s">
        <v>211</v>
      </c>
      <c r="C149" s="30">
        <f>+C150</f>
        <v>3425.8</v>
      </c>
      <c r="D149" s="30">
        <v>0</v>
      </c>
      <c r="E149" s="30">
        <v>0</v>
      </c>
    </row>
    <row r="150" spans="1:5" s="14" customFormat="1">
      <c r="A150" s="28" t="s">
        <v>212</v>
      </c>
      <c r="B150" s="29" t="s">
        <v>213</v>
      </c>
      <c r="C150" s="30">
        <f>+SUM(C151:C160)</f>
        <v>3425.8</v>
      </c>
      <c r="D150" s="30">
        <v>0</v>
      </c>
      <c r="E150" s="30">
        <v>0</v>
      </c>
    </row>
    <row r="151" spans="1:5" s="14" customFormat="1" ht="63">
      <c r="A151" s="28" t="s">
        <v>365</v>
      </c>
      <c r="B151" s="40" t="s">
        <v>414</v>
      </c>
      <c r="C151" s="43">
        <v>430</v>
      </c>
      <c r="D151" s="30">
        <v>0</v>
      </c>
      <c r="E151" s="30">
        <v>0</v>
      </c>
    </row>
    <row r="152" spans="1:5" s="14" customFormat="1" ht="78.75">
      <c r="A152" s="28" t="s">
        <v>366</v>
      </c>
      <c r="B152" s="40" t="s">
        <v>387</v>
      </c>
      <c r="C152" s="43">
        <v>141</v>
      </c>
      <c r="D152" s="30">
        <v>0</v>
      </c>
      <c r="E152" s="30">
        <v>0</v>
      </c>
    </row>
    <row r="153" spans="1:5" s="14" customFormat="1" ht="63">
      <c r="A153" s="28" t="s">
        <v>367</v>
      </c>
      <c r="B153" s="40" t="s">
        <v>388</v>
      </c>
      <c r="C153" s="43">
        <v>251.3</v>
      </c>
      <c r="D153" s="30">
        <v>0</v>
      </c>
      <c r="E153" s="30">
        <v>0</v>
      </c>
    </row>
    <row r="154" spans="1:5" s="14" customFormat="1" ht="63">
      <c r="A154" s="28" t="s">
        <v>368</v>
      </c>
      <c r="B154" s="40" t="s">
        <v>389</v>
      </c>
      <c r="C154" s="43">
        <v>370</v>
      </c>
      <c r="D154" s="30">
        <v>0</v>
      </c>
      <c r="E154" s="30">
        <v>0</v>
      </c>
    </row>
    <row r="155" spans="1:5" s="14" customFormat="1" ht="63">
      <c r="A155" s="28" t="s">
        <v>369</v>
      </c>
      <c r="B155" s="40" t="s">
        <v>390</v>
      </c>
      <c r="C155" s="43">
        <v>340</v>
      </c>
      <c r="D155" s="30">
        <v>0</v>
      </c>
      <c r="E155" s="30">
        <v>0</v>
      </c>
    </row>
    <row r="156" spans="1:5" s="14" customFormat="1" ht="78.75">
      <c r="A156" s="28" t="s">
        <v>370</v>
      </c>
      <c r="B156" s="40" t="s">
        <v>415</v>
      </c>
      <c r="C156" s="43">
        <v>335</v>
      </c>
      <c r="D156" s="30">
        <v>0</v>
      </c>
      <c r="E156" s="30">
        <v>0</v>
      </c>
    </row>
    <row r="157" spans="1:5" s="14" customFormat="1" ht="63">
      <c r="A157" s="28" t="s">
        <v>371</v>
      </c>
      <c r="B157" s="40" t="s">
        <v>412</v>
      </c>
      <c r="C157" s="43">
        <v>560</v>
      </c>
      <c r="D157" s="30">
        <v>0</v>
      </c>
      <c r="E157" s="30">
        <v>0</v>
      </c>
    </row>
    <row r="158" spans="1:5" s="14" customFormat="1" ht="78.75">
      <c r="A158" s="28" t="s">
        <v>372</v>
      </c>
      <c r="B158" s="40" t="s">
        <v>413</v>
      </c>
      <c r="C158" s="43">
        <v>455</v>
      </c>
      <c r="D158" s="30">
        <v>0</v>
      </c>
      <c r="E158" s="30">
        <v>0</v>
      </c>
    </row>
    <row r="159" spans="1:5" s="14" customFormat="1" ht="78.75">
      <c r="A159" s="28" t="s">
        <v>373</v>
      </c>
      <c r="B159" s="40" t="s">
        <v>416</v>
      </c>
      <c r="C159" s="43">
        <v>268.5</v>
      </c>
      <c r="D159" s="30">
        <v>0</v>
      </c>
      <c r="E159" s="30">
        <v>0</v>
      </c>
    </row>
    <row r="160" spans="1:5" s="14" customFormat="1" ht="63">
      <c r="A160" s="28" t="s">
        <v>374</v>
      </c>
      <c r="B160" s="40" t="s">
        <v>391</v>
      </c>
      <c r="C160" s="43">
        <v>275</v>
      </c>
      <c r="D160" s="30">
        <v>0</v>
      </c>
      <c r="E160" s="30">
        <v>0</v>
      </c>
    </row>
    <row r="161" spans="1:6" s="5" customFormat="1">
      <c r="A161" s="25" t="s">
        <v>79</v>
      </c>
      <c r="B161" s="44" t="s">
        <v>80</v>
      </c>
      <c r="C161" s="27">
        <f>+C162+C217</f>
        <v>3237671.7</v>
      </c>
      <c r="D161" s="27">
        <f>+D162+D217</f>
        <v>2541992.9000000004</v>
      </c>
      <c r="E161" s="27">
        <f>+E162+E217</f>
        <v>2493357.7999999998</v>
      </c>
    </row>
    <row r="162" spans="1:6" s="5" customFormat="1" ht="31.5">
      <c r="A162" s="45" t="s">
        <v>81</v>
      </c>
      <c r="B162" s="46" t="s">
        <v>82</v>
      </c>
      <c r="C162" s="27">
        <f>+C163+C170+C197+C212</f>
        <v>3220671.7</v>
      </c>
      <c r="D162" s="27">
        <f>+D163+D170+D197+D212</f>
        <v>2541492.9000000004</v>
      </c>
      <c r="E162" s="27">
        <f>+E163+E170+E197+E212</f>
        <v>2492857.7999999998</v>
      </c>
    </row>
    <row r="163" spans="1:6" s="5" customFormat="1">
      <c r="A163" s="47" t="s">
        <v>102</v>
      </c>
      <c r="B163" s="48" t="s">
        <v>216</v>
      </c>
      <c r="C163" s="27">
        <f>+C164+C166+C168</f>
        <v>759616.7</v>
      </c>
      <c r="D163" s="27">
        <f t="shared" ref="D163:E163" si="23">+D164+D166+D168</f>
        <v>624834</v>
      </c>
      <c r="E163" s="27">
        <f t="shared" si="23"/>
        <v>589455</v>
      </c>
    </row>
    <row r="164" spans="1:6" s="5" customFormat="1">
      <c r="A164" s="49" t="s">
        <v>103</v>
      </c>
      <c r="B164" s="50" t="s">
        <v>83</v>
      </c>
      <c r="C164" s="27">
        <f>+C165</f>
        <v>674500</v>
      </c>
      <c r="D164" s="27">
        <f>+D165</f>
        <v>624834</v>
      </c>
      <c r="E164" s="27">
        <f>+E165</f>
        <v>589455</v>
      </c>
    </row>
    <row r="165" spans="1:6" s="5" customFormat="1" ht="31.5">
      <c r="A165" s="49" t="s">
        <v>214</v>
      </c>
      <c r="B165" s="50" t="s">
        <v>215</v>
      </c>
      <c r="C165" s="30">
        <v>674500</v>
      </c>
      <c r="D165" s="30">
        <v>624834</v>
      </c>
      <c r="E165" s="30">
        <v>589455</v>
      </c>
    </row>
    <row r="166" spans="1:6" s="5" customFormat="1" ht="19.5" customHeight="1">
      <c r="A166" s="49" t="s">
        <v>274</v>
      </c>
      <c r="B166" s="40" t="s">
        <v>276</v>
      </c>
      <c r="C166" s="27">
        <f>C167</f>
        <v>78000</v>
      </c>
      <c r="D166" s="27">
        <f>D167</f>
        <v>0</v>
      </c>
      <c r="E166" s="27">
        <f>E167</f>
        <v>0</v>
      </c>
    </row>
    <row r="167" spans="1:6" s="5" customFormat="1" ht="31.5">
      <c r="A167" s="49" t="s">
        <v>275</v>
      </c>
      <c r="B167" s="51" t="s">
        <v>277</v>
      </c>
      <c r="C167" s="30">
        <v>78000</v>
      </c>
      <c r="D167" s="30">
        <v>0</v>
      </c>
      <c r="E167" s="30">
        <v>0</v>
      </c>
    </row>
    <row r="168" spans="1:6" s="5" customFormat="1">
      <c r="A168" s="55" t="s">
        <v>420</v>
      </c>
      <c r="B168" s="56" t="s">
        <v>421</v>
      </c>
      <c r="C168" s="27">
        <f>+C169</f>
        <v>7116.7</v>
      </c>
      <c r="D168" s="27">
        <f t="shared" ref="D168:E168" si="24">+D169</f>
        <v>0</v>
      </c>
      <c r="E168" s="27">
        <f t="shared" si="24"/>
        <v>0</v>
      </c>
    </row>
    <row r="169" spans="1:6" s="5" customFormat="1">
      <c r="A169" s="55" t="s">
        <v>422</v>
      </c>
      <c r="B169" s="56" t="s">
        <v>423</v>
      </c>
      <c r="C169" s="30">
        <v>7116.7</v>
      </c>
      <c r="D169" s="30">
        <v>0</v>
      </c>
      <c r="E169" s="30">
        <v>0</v>
      </c>
    </row>
    <row r="170" spans="1:6" s="5" customFormat="1" ht="31.5">
      <c r="A170" s="47" t="s">
        <v>104</v>
      </c>
      <c r="B170" s="48" t="s">
        <v>217</v>
      </c>
      <c r="C170" s="27">
        <f>+C171+C173+C175+C177+C179+C181+C183+C185+C189+C193+C195+C187+C191</f>
        <v>1090017</v>
      </c>
      <c r="D170" s="27">
        <f t="shared" ref="D170:E170" si="25">+D171+D173+D175+D177+D179+D181+D183+D185+D189+D193+D195</f>
        <v>603642.6</v>
      </c>
      <c r="E170" s="27">
        <f t="shared" si="25"/>
        <v>593900.9</v>
      </c>
    </row>
    <row r="171" spans="1:6" s="5" customFormat="1" ht="47.25">
      <c r="A171" s="35" t="s">
        <v>153</v>
      </c>
      <c r="B171" s="34" t="s">
        <v>154</v>
      </c>
      <c r="C171" s="27">
        <f>C172</f>
        <v>46038</v>
      </c>
      <c r="D171" s="27">
        <f>D172</f>
        <v>60000</v>
      </c>
      <c r="E171" s="27">
        <f>E172</f>
        <v>60000</v>
      </c>
    </row>
    <row r="172" spans="1:6" s="5" customFormat="1" ht="47.25">
      <c r="A172" s="35" t="s">
        <v>218</v>
      </c>
      <c r="B172" s="34" t="s">
        <v>219</v>
      </c>
      <c r="C172" s="30">
        <v>46038</v>
      </c>
      <c r="D172" s="30">
        <v>60000</v>
      </c>
      <c r="E172" s="30">
        <v>60000</v>
      </c>
    </row>
    <row r="173" spans="1:6" s="5" customFormat="1" ht="31.5">
      <c r="A173" s="35" t="s">
        <v>408</v>
      </c>
      <c r="B173" s="34" t="s">
        <v>409</v>
      </c>
      <c r="C173" s="27">
        <f>+C174</f>
        <v>806931.1</v>
      </c>
      <c r="D173" s="27">
        <f t="shared" ref="D173:E173" si="26">+D174</f>
        <v>292237.5</v>
      </c>
      <c r="E173" s="27">
        <f t="shared" si="26"/>
        <v>0</v>
      </c>
    </row>
    <row r="174" spans="1:6" s="5" customFormat="1" ht="31.5">
      <c r="A174" s="35" t="s">
        <v>410</v>
      </c>
      <c r="B174" s="34" t="s">
        <v>411</v>
      </c>
      <c r="C174" s="30">
        <v>806931.1</v>
      </c>
      <c r="D174" s="30">
        <v>292237.5</v>
      </c>
      <c r="E174" s="30">
        <v>0</v>
      </c>
    </row>
    <row r="175" spans="1:6" s="5" customFormat="1" ht="31.5">
      <c r="A175" s="35" t="s">
        <v>402</v>
      </c>
      <c r="B175" s="34" t="s">
        <v>404</v>
      </c>
      <c r="C175" s="27">
        <f>C176</f>
        <v>122849.8</v>
      </c>
      <c r="D175" s="27">
        <f>D176</f>
        <v>0</v>
      </c>
      <c r="E175" s="27">
        <f>E176</f>
        <v>0</v>
      </c>
    </row>
    <row r="176" spans="1:6" s="5" customFormat="1" ht="31.5">
      <c r="A176" s="35" t="s">
        <v>403</v>
      </c>
      <c r="B176" s="34" t="s">
        <v>405</v>
      </c>
      <c r="C176" s="57">
        <v>122849.8</v>
      </c>
      <c r="D176" s="57">
        <v>0</v>
      </c>
      <c r="E176" s="57">
        <v>0</v>
      </c>
      <c r="F176" s="54"/>
    </row>
    <row r="177" spans="1:6" s="5" customFormat="1" ht="31.5">
      <c r="A177" s="35" t="s">
        <v>309</v>
      </c>
      <c r="B177" s="34" t="s">
        <v>310</v>
      </c>
      <c r="C177" s="60">
        <f>C178</f>
        <v>2572.4</v>
      </c>
      <c r="D177" s="60">
        <f>D178</f>
        <v>4263.6000000000004</v>
      </c>
      <c r="E177" s="60">
        <f>E178</f>
        <v>3784</v>
      </c>
    </row>
    <row r="178" spans="1:6" s="5" customFormat="1" ht="31.5">
      <c r="A178" s="35" t="s">
        <v>307</v>
      </c>
      <c r="B178" s="34" t="s">
        <v>308</v>
      </c>
      <c r="C178" s="57">
        <v>2572.4</v>
      </c>
      <c r="D178" s="57">
        <v>4263.6000000000004</v>
      </c>
      <c r="E178" s="57">
        <v>3784</v>
      </c>
    </row>
    <row r="179" spans="1:6" s="5" customFormat="1" ht="47.25">
      <c r="A179" s="35" t="s">
        <v>352</v>
      </c>
      <c r="B179" s="34" t="s">
        <v>355</v>
      </c>
      <c r="C179" s="60">
        <f>+C180</f>
        <v>2304.5</v>
      </c>
      <c r="D179" s="60">
        <f t="shared" ref="D179:E179" si="27">+D180</f>
        <v>2339.4</v>
      </c>
      <c r="E179" s="60">
        <f t="shared" si="27"/>
        <v>2381.8000000000002</v>
      </c>
    </row>
    <row r="180" spans="1:6" s="5" customFormat="1" ht="47.25">
      <c r="A180" s="35" t="s">
        <v>353</v>
      </c>
      <c r="B180" s="34" t="s">
        <v>354</v>
      </c>
      <c r="C180" s="57">
        <v>2304.5</v>
      </c>
      <c r="D180" s="57">
        <v>2339.4</v>
      </c>
      <c r="E180" s="57">
        <v>2381.8000000000002</v>
      </c>
      <c r="F180" s="54"/>
    </row>
    <row r="181" spans="1:6" s="5" customFormat="1" ht="47.25">
      <c r="A181" s="35" t="s">
        <v>247</v>
      </c>
      <c r="B181" s="34" t="s">
        <v>248</v>
      </c>
      <c r="C181" s="60">
        <f>+C182</f>
        <v>31391.200000000001</v>
      </c>
      <c r="D181" s="60">
        <f>+D182</f>
        <v>25995.8</v>
      </c>
      <c r="E181" s="60">
        <f>+E182</f>
        <v>24695.9</v>
      </c>
    </row>
    <row r="182" spans="1:6" s="5" customFormat="1" ht="47.25">
      <c r="A182" s="35" t="s">
        <v>244</v>
      </c>
      <c r="B182" s="34" t="s">
        <v>245</v>
      </c>
      <c r="C182" s="57">
        <v>31391.200000000001</v>
      </c>
      <c r="D182" s="57">
        <v>25995.8</v>
      </c>
      <c r="E182" s="57">
        <v>24695.9</v>
      </c>
    </row>
    <row r="183" spans="1:6" s="5" customFormat="1" ht="47.25">
      <c r="A183" s="35" t="s">
        <v>397</v>
      </c>
      <c r="B183" s="34" t="s">
        <v>399</v>
      </c>
      <c r="C183" s="60">
        <f>+C184</f>
        <v>0</v>
      </c>
      <c r="D183" s="60">
        <f t="shared" ref="D183:E183" si="28">+D184</f>
        <v>59850.1</v>
      </c>
      <c r="E183" s="60">
        <f t="shared" si="28"/>
        <v>0</v>
      </c>
    </row>
    <row r="184" spans="1:6" s="5" customFormat="1" ht="47.25">
      <c r="A184" s="35" t="s">
        <v>396</v>
      </c>
      <c r="B184" s="34" t="s">
        <v>398</v>
      </c>
      <c r="C184" s="30">
        <v>0</v>
      </c>
      <c r="D184" s="30">
        <v>59850.1</v>
      </c>
      <c r="E184" s="30">
        <v>0</v>
      </c>
    </row>
    <row r="185" spans="1:6" s="5" customFormat="1">
      <c r="A185" s="35" t="s">
        <v>392</v>
      </c>
      <c r="B185" s="34" t="s">
        <v>395</v>
      </c>
      <c r="C185" s="27">
        <f>+C186</f>
        <v>15000</v>
      </c>
      <c r="D185" s="27">
        <f>+D186</f>
        <v>0</v>
      </c>
      <c r="E185" s="27">
        <f>+E186</f>
        <v>0</v>
      </c>
    </row>
    <row r="186" spans="1:6" s="5" customFormat="1" ht="31.5">
      <c r="A186" s="35" t="s">
        <v>393</v>
      </c>
      <c r="B186" s="34" t="s">
        <v>394</v>
      </c>
      <c r="C186" s="30">
        <v>15000</v>
      </c>
      <c r="D186" s="30">
        <v>0</v>
      </c>
      <c r="E186" s="30">
        <v>0</v>
      </c>
    </row>
    <row r="187" spans="1:6" s="5" customFormat="1" ht="33">
      <c r="A187" s="59" t="s">
        <v>424</v>
      </c>
      <c r="B187" s="58" t="s">
        <v>425</v>
      </c>
      <c r="C187" s="60">
        <f>+C188</f>
        <v>130</v>
      </c>
      <c r="D187" s="60">
        <f t="shared" ref="D187:E187" si="29">+D188</f>
        <v>0</v>
      </c>
      <c r="E187" s="60">
        <f t="shared" si="29"/>
        <v>0</v>
      </c>
    </row>
    <row r="188" spans="1:6" s="5" customFormat="1" ht="33">
      <c r="A188" s="59" t="s">
        <v>426</v>
      </c>
      <c r="B188" s="58" t="s">
        <v>427</v>
      </c>
      <c r="C188" s="57">
        <v>130</v>
      </c>
      <c r="D188" s="57">
        <v>0</v>
      </c>
      <c r="E188" s="57">
        <v>0</v>
      </c>
    </row>
    <row r="189" spans="1:6" s="5" customFormat="1" ht="31.5">
      <c r="A189" s="35" t="s">
        <v>249</v>
      </c>
      <c r="B189" s="34" t="s">
        <v>250</v>
      </c>
      <c r="C189" s="60">
        <f>+C190</f>
        <v>8023</v>
      </c>
      <c r="D189" s="60">
        <f>+D190</f>
        <v>8162.5</v>
      </c>
      <c r="E189" s="60">
        <f>+E190</f>
        <v>7848.5</v>
      </c>
    </row>
    <row r="190" spans="1:6" s="5" customFormat="1" ht="31.5">
      <c r="A190" s="35" t="s">
        <v>246</v>
      </c>
      <c r="B190" s="34" t="s">
        <v>255</v>
      </c>
      <c r="C190" s="57">
        <v>8023</v>
      </c>
      <c r="D190" s="57">
        <v>8162.5</v>
      </c>
      <c r="E190" s="57">
        <v>7848.5</v>
      </c>
    </row>
    <row r="191" spans="1:6" s="5" customFormat="1" ht="33">
      <c r="A191" s="59" t="s">
        <v>428</v>
      </c>
      <c r="B191" s="58" t="s">
        <v>429</v>
      </c>
      <c r="C191" s="60">
        <f>+C192</f>
        <v>1388.4</v>
      </c>
      <c r="D191" s="60">
        <f t="shared" ref="D191:E191" si="30">+D192</f>
        <v>0</v>
      </c>
      <c r="E191" s="60">
        <f t="shared" si="30"/>
        <v>0</v>
      </c>
    </row>
    <row r="192" spans="1:6" s="5" customFormat="1" ht="33">
      <c r="A192" s="59" t="s">
        <v>430</v>
      </c>
      <c r="B192" s="58" t="s">
        <v>431</v>
      </c>
      <c r="C192" s="57">
        <v>1388.4</v>
      </c>
      <c r="D192" s="57">
        <v>0</v>
      </c>
      <c r="E192" s="57">
        <v>0</v>
      </c>
    </row>
    <row r="193" spans="1:8" s="5" customFormat="1" ht="31.5">
      <c r="A193" s="35" t="s">
        <v>376</v>
      </c>
      <c r="B193" s="34" t="s">
        <v>377</v>
      </c>
      <c r="C193" s="27">
        <f>+C194</f>
        <v>0</v>
      </c>
      <c r="D193" s="27">
        <f t="shared" ref="D193:E193" si="31">+D194</f>
        <v>142215.20000000001</v>
      </c>
      <c r="E193" s="27">
        <f t="shared" si="31"/>
        <v>105496</v>
      </c>
    </row>
    <row r="194" spans="1:8" s="5" customFormat="1" ht="31.5">
      <c r="A194" s="35" t="s">
        <v>378</v>
      </c>
      <c r="B194" s="34" t="s">
        <v>379</v>
      </c>
      <c r="C194" s="30">
        <v>0</v>
      </c>
      <c r="D194" s="30">
        <v>142215.20000000001</v>
      </c>
      <c r="E194" s="30">
        <v>105496</v>
      </c>
    </row>
    <row r="195" spans="1:8" s="5" customFormat="1" ht="19.5" customHeight="1">
      <c r="A195" s="35" t="s">
        <v>105</v>
      </c>
      <c r="B195" s="34" t="s">
        <v>95</v>
      </c>
      <c r="C195" s="27">
        <f>C196</f>
        <v>53388.6</v>
      </c>
      <c r="D195" s="27">
        <f>D196</f>
        <v>8578.5</v>
      </c>
      <c r="E195" s="27">
        <f>E196</f>
        <v>389694.7</v>
      </c>
    </row>
    <row r="196" spans="1:8" s="5" customFormat="1" ht="19.5" customHeight="1">
      <c r="A196" s="35" t="s">
        <v>220</v>
      </c>
      <c r="B196" s="34" t="s">
        <v>221</v>
      </c>
      <c r="C196" s="57">
        <v>53388.6</v>
      </c>
      <c r="D196" s="57">
        <v>8578.5</v>
      </c>
      <c r="E196" s="30">
        <v>389694.7</v>
      </c>
      <c r="F196" s="17"/>
      <c r="G196" s="17"/>
    </row>
    <row r="197" spans="1:8" s="5" customFormat="1">
      <c r="A197" s="47" t="s">
        <v>106</v>
      </c>
      <c r="B197" s="48" t="s">
        <v>222</v>
      </c>
      <c r="C197" s="27">
        <f>+C198+C200++C202+C204+C206+C210+C208</f>
        <v>1300355</v>
      </c>
      <c r="D197" s="27">
        <f t="shared" ref="D197:E197" si="32">+D198+D200++D202+D204+D206+D210+D208</f>
        <v>1242333.3</v>
      </c>
      <c r="E197" s="27">
        <f t="shared" si="32"/>
        <v>1238818.9000000001</v>
      </c>
    </row>
    <row r="198" spans="1:8" s="5" customFormat="1" ht="47.25">
      <c r="A198" s="35" t="s">
        <v>107</v>
      </c>
      <c r="B198" s="34" t="s">
        <v>84</v>
      </c>
      <c r="C198" s="27">
        <f>+C199</f>
        <v>0</v>
      </c>
      <c r="D198" s="27">
        <f>+D199</f>
        <v>50</v>
      </c>
      <c r="E198" s="27">
        <f>+E199</f>
        <v>50</v>
      </c>
    </row>
    <row r="199" spans="1:8" s="5" customFormat="1" ht="31.5">
      <c r="A199" s="35" t="s">
        <v>223</v>
      </c>
      <c r="B199" s="34" t="s">
        <v>224</v>
      </c>
      <c r="C199" s="30">
        <v>0</v>
      </c>
      <c r="D199" s="30">
        <v>50</v>
      </c>
      <c r="E199" s="30">
        <v>50</v>
      </c>
      <c r="F199" s="18"/>
      <c r="G199" s="18"/>
      <c r="H199" s="18"/>
    </row>
    <row r="200" spans="1:8" s="5" customFormat="1" ht="31.5">
      <c r="A200" s="35" t="s">
        <v>108</v>
      </c>
      <c r="B200" s="34" t="s">
        <v>85</v>
      </c>
      <c r="C200" s="27">
        <f>C201</f>
        <v>1254834.5</v>
      </c>
      <c r="D200" s="27">
        <f>D201</f>
        <v>1194308</v>
      </c>
      <c r="E200" s="27">
        <f>E201</f>
        <v>1189402.8</v>
      </c>
      <c r="F200" s="19"/>
      <c r="G200" s="19"/>
      <c r="H200" s="19"/>
    </row>
    <row r="201" spans="1:8" s="5" customFormat="1" ht="31.5">
      <c r="A201" s="35" t="s">
        <v>225</v>
      </c>
      <c r="B201" s="34" t="s">
        <v>226</v>
      </c>
      <c r="C201" s="30">
        <v>1254834.5</v>
      </c>
      <c r="D201" s="30">
        <v>1194308</v>
      </c>
      <c r="E201" s="30">
        <v>1189402.8</v>
      </c>
      <c r="F201" s="20"/>
      <c r="G201" s="18"/>
      <c r="H201" s="18"/>
    </row>
    <row r="202" spans="1:8" s="5" customFormat="1" ht="31.5">
      <c r="A202" s="35" t="s">
        <v>271</v>
      </c>
      <c r="B202" s="34" t="s">
        <v>345</v>
      </c>
      <c r="C202" s="27">
        <f>C203</f>
        <v>26303.3</v>
      </c>
      <c r="D202" s="27">
        <f>D203</f>
        <v>30303.3</v>
      </c>
      <c r="E202" s="27">
        <f>E203</f>
        <v>30303.3</v>
      </c>
      <c r="F202" s="19"/>
      <c r="G202" s="19"/>
      <c r="H202" s="19"/>
    </row>
    <row r="203" spans="1:8" s="5" customFormat="1" ht="47.25">
      <c r="A203" s="35" t="s">
        <v>272</v>
      </c>
      <c r="B203" s="34" t="s">
        <v>344</v>
      </c>
      <c r="C203" s="30">
        <v>26303.3</v>
      </c>
      <c r="D203" s="30">
        <v>30303.3</v>
      </c>
      <c r="E203" s="30">
        <v>30303.3</v>
      </c>
    </row>
    <row r="204" spans="1:8" s="5" customFormat="1" ht="47.25">
      <c r="A204" s="35" t="s">
        <v>109</v>
      </c>
      <c r="B204" s="34" t="s">
        <v>86</v>
      </c>
      <c r="C204" s="27">
        <f>+C205</f>
        <v>157</v>
      </c>
      <c r="D204" s="27">
        <f>+D205</f>
        <v>103</v>
      </c>
      <c r="E204" s="27">
        <f>+E205</f>
        <v>103</v>
      </c>
    </row>
    <row r="205" spans="1:8" s="5" customFormat="1" ht="63">
      <c r="A205" s="35" t="s">
        <v>227</v>
      </c>
      <c r="B205" s="34" t="s">
        <v>228</v>
      </c>
      <c r="C205" s="30">
        <v>157</v>
      </c>
      <c r="D205" s="30">
        <v>103</v>
      </c>
      <c r="E205" s="30">
        <v>103</v>
      </c>
    </row>
    <row r="206" spans="1:8" s="5" customFormat="1" ht="47.25">
      <c r="A206" s="35" t="s">
        <v>110</v>
      </c>
      <c r="B206" s="34" t="s">
        <v>87</v>
      </c>
      <c r="C206" s="27">
        <f>+C207</f>
        <v>16496.599999999999</v>
      </c>
      <c r="D206" s="27">
        <f>+D207</f>
        <v>14721</v>
      </c>
      <c r="E206" s="27">
        <f>+E207</f>
        <v>16079.8</v>
      </c>
    </row>
    <row r="207" spans="1:8" s="5" customFormat="1" ht="47.25">
      <c r="A207" s="35" t="s">
        <v>229</v>
      </c>
      <c r="B207" s="34" t="s">
        <v>230</v>
      </c>
      <c r="C207" s="30">
        <v>16496.599999999999</v>
      </c>
      <c r="D207" s="30">
        <v>14721</v>
      </c>
      <c r="E207" s="30">
        <v>16079.8</v>
      </c>
    </row>
    <row r="208" spans="1:8" s="5" customFormat="1" ht="31.5">
      <c r="A208" s="35" t="s">
        <v>312</v>
      </c>
      <c r="B208" s="34" t="s">
        <v>313</v>
      </c>
      <c r="C208" s="27">
        <f>+C209</f>
        <v>2558.4</v>
      </c>
      <c r="D208" s="27">
        <f t="shared" ref="D208:E208" si="33">+D209</f>
        <v>2776.2</v>
      </c>
      <c r="E208" s="27">
        <f t="shared" si="33"/>
        <v>2875</v>
      </c>
    </row>
    <row r="209" spans="1:5" s="5" customFormat="1" ht="31.5">
      <c r="A209" s="35" t="s">
        <v>314</v>
      </c>
      <c r="B209" s="34" t="s">
        <v>315</v>
      </c>
      <c r="C209" s="30">
        <v>2558.4</v>
      </c>
      <c r="D209" s="30">
        <v>2776.2</v>
      </c>
      <c r="E209" s="30">
        <v>2875</v>
      </c>
    </row>
    <row r="210" spans="1:5" s="5" customFormat="1" ht="47.25">
      <c r="A210" s="35" t="s">
        <v>111</v>
      </c>
      <c r="B210" s="34" t="s">
        <v>94</v>
      </c>
      <c r="C210" s="27">
        <f>+C211</f>
        <v>5.2</v>
      </c>
      <c r="D210" s="27">
        <f>+D211</f>
        <v>71.8</v>
      </c>
      <c r="E210" s="27">
        <f>+E211</f>
        <v>5</v>
      </c>
    </row>
    <row r="211" spans="1:5" s="5" customFormat="1" ht="47.25">
      <c r="A211" s="35" t="s">
        <v>231</v>
      </c>
      <c r="B211" s="34" t="s">
        <v>232</v>
      </c>
      <c r="C211" s="30">
        <v>5.2</v>
      </c>
      <c r="D211" s="30">
        <v>71.8</v>
      </c>
      <c r="E211" s="30">
        <v>5</v>
      </c>
    </row>
    <row r="212" spans="1:5" s="5" customFormat="1">
      <c r="A212" s="47" t="s">
        <v>112</v>
      </c>
      <c r="B212" s="48" t="s">
        <v>88</v>
      </c>
      <c r="C212" s="27">
        <f>+C213+C215</f>
        <v>70683</v>
      </c>
      <c r="D212" s="27">
        <f t="shared" ref="D212:E212" si="34">+D213+D215</f>
        <v>70683</v>
      </c>
      <c r="E212" s="27">
        <f t="shared" si="34"/>
        <v>70683</v>
      </c>
    </row>
    <row r="213" spans="1:5" s="5" customFormat="1" ht="110.25">
      <c r="A213" s="35" t="s">
        <v>380</v>
      </c>
      <c r="B213" s="34" t="s">
        <v>401</v>
      </c>
      <c r="C213" s="27">
        <f>+C214</f>
        <v>1624.9</v>
      </c>
      <c r="D213" s="27">
        <f t="shared" ref="D213:E213" si="35">+D214</f>
        <v>1624.9</v>
      </c>
      <c r="E213" s="27">
        <f t="shared" si="35"/>
        <v>1624.9</v>
      </c>
    </row>
    <row r="214" spans="1:5" s="5" customFormat="1" ht="110.25">
      <c r="A214" s="35" t="s">
        <v>381</v>
      </c>
      <c r="B214" s="34" t="s">
        <v>400</v>
      </c>
      <c r="C214" s="30">
        <v>1624.9</v>
      </c>
      <c r="D214" s="30">
        <v>1624.9</v>
      </c>
      <c r="E214" s="30">
        <v>1624.9</v>
      </c>
    </row>
    <row r="215" spans="1:5" s="5" customFormat="1" ht="47.25">
      <c r="A215" s="35" t="s">
        <v>253</v>
      </c>
      <c r="B215" s="34" t="s">
        <v>254</v>
      </c>
      <c r="C215" s="27">
        <f>+C216</f>
        <v>69058.100000000006</v>
      </c>
      <c r="D215" s="27">
        <f>+D216</f>
        <v>69058.100000000006</v>
      </c>
      <c r="E215" s="27">
        <f>+E216</f>
        <v>69058.100000000006</v>
      </c>
    </row>
    <row r="216" spans="1:5" s="5" customFormat="1" ht="47.25">
      <c r="A216" s="35" t="s">
        <v>251</v>
      </c>
      <c r="B216" s="34" t="s">
        <v>252</v>
      </c>
      <c r="C216" s="30">
        <v>69058.100000000006</v>
      </c>
      <c r="D216" s="30">
        <v>69058.100000000006</v>
      </c>
      <c r="E216" s="30">
        <v>69058.100000000006</v>
      </c>
    </row>
    <row r="217" spans="1:5" s="5" customFormat="1">
      <c r="A217" s="47" t="s">
        <v>89</v>
      </c>
      <c r="B217" s="48" t="s">
        <v>90</v>
      </c>
      <c r="C217" s="27">
        <f>+C218</f>
        <v>17000</v>
      </c>
      <c r="D217" s="27">
        <f>+D218</f>
        <v>500</v>
      </c>
      <c r="E217" s="27">
        <f>+E218</f>
        <v>500</v>
      </c>
    </row>
    <row r="218" spans="1:5" s="5" customFormat="1" ht="21" customHeight="1">
      <c r="A218" s="35" t="s">
        <v>233</v>
      </c>
      <c r="B218" s="34" t="s">
        <v>234</v>
      </c>
      <c r="C218" s="27">
        <f>C219</f>
        <v>17000</v>
      </c>
      <c r="D218" s="27">
        <f>D219</f>
        <v>500</v>
      </c>
      <c r="E218" s="27">
        <f>E219</f>
        <v>500</v>
      </c>
    </row>
    <row r="219" spans="1:5" s="5" customFormat="1" ht="21" customHeight="1">
      <c r="A219" s="35" t="s">
        <v>235</v>
      </c>
      <c r="B219" s="34" t="s">
        <v>234</v>
      </c>
      <c r="C219" s="30">
        <f>C221+C222+C220</f>
        <v>17000</v>
      </c>
      <c r="D219" s="30">
        <f>D221+D222</f>
        <v>500</v>
      </c>
      <c r="E219" s="30">
        <f>E221+E222</f>
        <v>500</v>
      </c>
    </row>
    <row r="220" spans="1:5" s="5" customFormat="1" ht="31.5">
      <c r="A220" s="35" t="s">
        <v>282</v>
      </c>
      <c r="B220" s="34" t="s">
        <v>283</v>
      </c>
      <c r="C220" s="30">
        <v>1500</v>
      </c>
      <c r="D220" s="30">
        <v>0</v>
      </c>
      <c r="E220" s="30">
        <v>0</v>
      </c>
    </row>
    <row r="221" spans="1:5" s="5" customFormat="1" ht="31.5">
      <c r="A221" s="35" t="s">
        <v>236</v>
      </c>
      <c r="B221" s="34" t="s">
        <v>238</v>
      </c>
      <c r="C221" s="57">
        <v>15500</v>
      </c>
      <c r="D221" s="30">
        <v>500</v>
      </c>
      <c r="E221" s="30">
        <v>500</v>
      </c>
    </row>
    <row r="222" spans="1:5" s="5" customFormat="1" ht="31.5" hidden="1">
      <c r="A222" s="35" t="s">
        <v>237</v>
      </c>
      <c r="B222" s="34" t="s">
        <v>239</v>
      </c>
      <c r="C222" s="30">
        <v>0</v>
      </c>
      <c r="D222" s="30">
        <v>0</v>
      </c>
      <c r="E222" s="30">
        <v>0</v>
      </c>
    </row>
    <row r="223" spans="1:5" s="5" customFormat="1" ht="23.25" customHeight="1">
      <c r="A223" s="52"/>
      <c r="B223" s="53" t="s">
        <v>91</v>
      </c>
      <c r="C223" s="27">
        <f>+C161+C9</f>
        <v>3915541.5</v>
      </c>
      <c r="D223" s="27">
        <f>+D161+D9</f>
        <v>3256698.9000000004</v>
      </c>
      <c r="E223" s="27">
        <f>+E161+E9</f>
        <v>3250788.8</v>
      </c>
    </row>
    <row r="224" spans="1:5" s="5" customFormat="1">
      <c r="C224" s="21"/>
      <c r="D224" s="21"/>
      <c r="E224" s="21"/>
    </row>
    <row r="225" spans="3:5" s="5" customFormat="1">
      <c r="C225" s="21"/>
      <c r="D225" s="21"/>
      <c r="E225" s="21"/>
    </row>
    <row r="226" spans="3:5" s="5" customFormat="1">
      <c r="C226" s="21"/>
      <c r="D226" s="21"/>
      <c r="E226" s="21"/>
    </row>
    <row r="227" spans="3:5" s="5" customFormat="1">
      <c r="C227" s="21"/>
      <c r="D227" s="21"/>
      <c r="E227" s="21"/>
    </row>
    <row r="228" spans="3:5" s="5" customFormat="1">
      <c r="C228" s="21"/>
      <c r="D228" s="21"/>
      <c r="E228" s="21"/>
    </row>
    <row r="229" spans="3:5" s="5" customFormat="1">
      <c r="C229" s="21"/>
      <c r="D229" s="21"/>
      <c r="E229" s="21"/>
    </row>
    <row r="230" spans="3:5" s="5" customFormat="1">
      <c r="C230" s="21"/>
      <c r="D230" s="21"/>
      <c r="E230" s="21"/>
    </row>
    <row r="231" spans="3:5" s="5" customFormat="1">
      <c r="C231" s="21"/>
      <c r="D231" s="21"/>
      <c r="E231" s="21"/>
    </row>
    <row r="232" spans="3:5" s="5" customFormat="1">
      <c r="C232" s="21"/>
      <c r="D232" s="21"/>
      <c r="E232" s="21"/>
    </row>
    <row r="233" spans="3:5" s="5" customFormat="1">
      <c r="C233" s="21"/>
      <c r="D233" s="21"/>
      <c r="E233" s="21"/>
    </row>
    <row r="234" spans="3:5" s="5" customFormat="1">
      <c r="C234" s="21"/>
      <c r="D234" s="21"/>
      <c r="E234" s="21"/>
    </row>
    <row r="235" spans="3:5" s="5" customFormat="1">
      <c r="C235" s="21"/>
      <c r="D235" s="21"/>
      <c r="E235" s="21"/>
    </row>
    <row r="236" spans="3:5" s="5" customFormat="1">
      <c r="C236" s="21"/>
      <c r="D236" s="21"/>
      <c r="E236" s="21"/>
    </row>
    <row r="237" spans="3:5" s="5" customFormat="1">
      <c r="C237" s="21"/>
      <c r="D237" s="21"/>
      <c r="E237" s="21"/>
    </row>
    <row r="238" spans="3:5" s="5" customFormat="1">
      <c r="C238" s="21"/>
      <c r="D238" s="21"/>
      <c r="E238" s="21"/>
    </row>
    <row r="239" spans="3:5" s="5" customFormat="1">
      <c r="C239" s="21"/>
      <c r="D239" s="21"/>
      <c r="E239" s="21"/>
    </row>
    <row r="240" spans="3:5" s="5" customFormat="1">
      <c r="C240" s="21"/>
      <c r="D240" s="21"/>
      <c r="E240" s="21"/>
    </row>
    <row r="241" spans="3:5" s="5" customFormat="1">
      <c r="C241" s="21"/>
      <c r="D241" s="21"/>
      <c r="E241" s="21"/>
    </row>
    <row r="242" spans="3:5" s="5" customFormat="1">
      <c r="C242" s="21"/>
      <c r="D242" s="21"/>
      <c r="E242" s="21"/>
    </row>
    <row r="243" spans="3:5" s="5" customFormat="1">
      <c r="C243" s="21"/>
      <c r="D243" s="21"/>
      <c r="E243" s="21"/>
    </row>
    <row r="244" spans="3:5" s="5" customFormat="1">
      <c r="C244" s="21"/>
      <c r="D244" s="21"/>
      <c r="E244" s="21"/>
    </row>
    <row r="245" spans="3:5" s="5" customFormat="1">
      <c r="C245" s="21"/>
      <c r="D245" s="21"/>
      <c r="E245" s="21"/>
    </row>
    <row r="246" spans="3:5" s="5" customFormat="1">
      <c r="C246" s="21"/>
      <c r="D246" s="21"/>
      <c r="E246" s="21"/>
    </row>
    <row r="247" spans="3:5" s="5" customFormat="1">
      <c r="C247" s="21"/>
      <c r="D247" s="21"/>
      <c r="E247" s="21"/>
    </row>
    <row r="248" spans="3:5" s="5" customFormat="1">
      <c r="C248" s="21"/>
      <c r="D248" s="21"/>
      <c r="E248" s="21"/>
    </row>
    <row r="249" spans="3:5" s="5" customFormat="1">
      <c r="C249" s="21"/>
      <c r="D249" s="21"/>
      <c r="E249" s="21"/>
    </row>
    <row r="250" spans="3:5" s="5" customFormat="1">
      <c r="C250" s="21"/>
      <c r="D250" s="21"/>
      <c r="E250" s="21"/>
    </row>
    <row r="251" spans="3:5" s="5" customFormat="1">
      <c r="C251" s="21"/>
      <c r="D251" s="21"/>
      <c r="E251" s="21"/>
    </row>
    <row r="252" spans="3:5" s="5" customFormat="1">
      <c r="C252" s="21"/>
      <c r="D252" s="21"/>
      <c r="E252" s="21"/>
    </row>
    <row r="253" spans="3:5" s="5" customFormat="1">
      <c r="C253" s="21"/>
      <c r="D253" s="21"/>
      <c r="E253" s="21"/>
    </row>
    <row r="254" spans="3:5" s="5" customFormat="1">
      <c r="C254" s="21"/>
      <c r="D254" s="21"/>
      <c r="E254" s="21"/>
    </row>
    <row r="255" spans="3:5" s="5" customFormat="1">
      <c r="C255" s="21"/>
      <c r="D255" s="21"/>
      <c r="E255" s="21"/>
    </row>
    <row r="256" spans="3:5" s="5" customFormat="1">
      <c r="C256" s="21"/>
      <c r="D256" s="21"/>
      <c r="E256" s="21"/>
    </row>
    <row r="257" spans="3:5" s="5" customFormat="1">
      <c r="C257" s="21"/>
      <c r="D257" s="21"/>
      <c r="E257" s="21"/>
    </row>
    <row r="258" spans="3:5" s="5" customFormat="1">
      <c r="C258" s="21"/>
      <c r="D258" s="21"/>
      <c r="E258" s="21"/>
    </row>
    <row r="259" spans="3:5" s="5" customFormat="1">
      <c r="C259" s="21"/>
      <c r="D259" s="21"/>
      <c r="E259" s="21"/>
    </row>
    <row r="260" spans="3:5" s="5" customFormat="1">
      <c r="C260" s="21"/>
      <c r="D260" s="21"/>
      <c r="E260" s="21"/>
    </row>
    <row r="261" spans="3:5" s="5" customFormat="1">
      <c r="C261" s="21"/>
      <c r="D261" s="21"/>
      <c r="E261" s="21"/>
    </row>
    <row r="262" spans="3:5" s="5" customFormat="1">
      <c r="C262" s="21"/>
      <c r="D262" s="21"/>
      <c r="E262" s="21"/>
    </row>
    <row r="263" spans="3:5" s="5" customFormat="1">
      <c r="C263" s="21"/>
      <c r="D263" s="21"/>
      <c r="E263" s="21"/>
    </row>
    <row r="264" spans="3:5" s="5" customFormat="1">
      <c r="C264" s="21"/>
      <c r="D264" s="21"/>
      <c r="E264" s="21"/>
    </row>
    <row r="265" spans="3:5" s="5" customFormat="1">
      <c r="C265" s="21"/>
      <c r="D265" s="21"/>
      <c r="E265" s="21"/>
    </row>
    <row r="266" spans="3:5" s="5" customFormat="1">
      <c r="C266" s="21"/>
      <c r="D266" s="21"/>
      <c r="E266" s="21"/>
    </row>
    <row r="267" spans="3:5" s="5" customFormat="1">
      <c r="C267" s="21"/>
      <c r="D267" s="21"/>
      <c r="E267" s="21"/>
    </row>
    <row r="268" spans="3:5" s="5" customFormat="1">
      <c r="C268" s="21"/>
      <c r="D268" s="21"/>
      <c r="E268" s="21"/>
    </row>
    <row r="269" spans="3:5" s="5" customFormat="1">
      <c r="C269" s="21"/>
      <c r="D269" s="21"/>
      <c r="E269" s="21"/>
    </row>
    <row r="270" spans="3:5" s="5" customFormat="1">
      <c r="C270" s="21"/>
      <c r="D270" s="21"/>
      <c r="E270" s="21"/>
    </row>
    <row r="271" spans="3:5" s="5" customFormat="1">
      <c r="C271" s="21"/>
      <c r="D271" s="21"/>
      <c r="E271" s="21"/>
    </row>
    <row r="272" spans="3:5" s="5" customFormat="1">
      <c r="C272" s="21"/>
      <c r="D272" s="21"/>
      <c r="E272" s="21"/>
    </row>
    <row r="273" spans="3:5" s="5" customFormat="1">
      <c r="C273" s="21"/>
      <c r="D273" s="21"/>
      <c r="E273" s="21"/>
    </row>
    <row r="274" spans="3:5" s="5" customFormat="1">
      <c r="C274" s="21"/>
      <c r="D274" s="21"/>
      <c r="E274" s="21"/>
    </row>
    <row r="275" spans="3:5" s="5" customFormat="1">
      <c r="C275" s="21"/>
      <c r="D275" s="21"/>
      <c r="E275" s="21"/>
    </row>
    <row r="276" spans="3:5" s="5" customFormat="1">
      <c r="C276" s="21"/>
      <c r="D276" s="21"/>
      <c r="E276" s="21"/>
    </row>
    <row r="277" spans="3:5" s="5" customFormat="1">
      <c r="C277" s="21"/>
      <c r="D277" s="21"/>
      <c r="E277" s="21"/>
    </row>
    <row r="278" spans="3:5" s="5" customFormat="1">
      <c r="C278" s="21"/>
      <c r="D278" s="21"/>
      <c r="E278" s="21"/>
    </row>
    <row r="279" spans="3:5" s="5" customFormat="1">
      <c r="C279" s="21"/>
      <c r="D279" s="21"/>
      <c r="E279" s="21"/>
    </row>
    <row r="280" spans="3:5" s="5" customFormat="1">
      <c r="C280" s="21"/>
      <c r="D280" s="21"/>
      <c r="E280" s="21"/>
    </row>
    <row r="281" spans="3:5" s="5" customFormat="1">
      <c r="C281" s="21"/>
      <c r="D281" s="21"/>
      <c r="E281" s="21"/>
    </row>
    <row r="282" spans="3:5" s="5" customFormat="1">
      <c r="C282" s="21"/>
      <c r="D282" s="21"/>
      <c r="E282" s="21"/>
    </row>
    <row r="283" spans="3:5" s="5" customFormat="1">
      <c r="C283" s="21"/>
      <c r="D283" s="21"/>
      <c r="E283" s="21"/>
    </row>
    <row r="284" spans="3:5" s="5" customFormat="1">
      <c r="C284" s="21"/>
      <c r="D284" s="21"/>
      <c r="E284" s="21"/>
    </row>
    <row r="285" spans="3:5" s="5" customFormat="1">
      <c r="C285" s="21"/>
      <c r="D285" s="21"/>
      <c r="E285" s="21"/>
    </row>
    <row r="286" spans="3:5" s="5" customFormat="1">
      <c r="C286" s="21"/>
      <c r="D286" s="21"/>
      <c r="E286" s="21"/>
    </row>
    <row r="287" spans="3:5" s="5" customFormat="1">
      <c r="C287" s="21"/>
      <c r="D287" s="21"/>
      <c r="E287" s="21"/>
    </row>
    <row r="288" spans="3:5" s="5" customFormat="1">
      <c r="C288" s="21"/>
      <c r="D288" s="21"/>
      <c r="E288" s="21"/>
    </row>
    <row r="289" spans="3:5" s="5" customFormat="1">
      <c r="C289" s="21"/>
      <c r="D289" s="21"/>
      <c r="E289" s="21"/>
    </row>
    <row r="290" spans="3:5" s="5" customFormat="1">
      <c r="C290" s="21"/>
      <c r="D290" s="21"/>
      <c r="E290" s="21"/>
    </row>
    <row r="291" spans="3:5" s="5" customFormat="1">
      <c r="C291" s="21"/>
      <c r="D291" s="21"/>
      <c r="E291" s="21"/>
    </row>
    <row r="292" spans="3:5" s="5" customFormat="1">
      <c r="C292" s="21"/>
      <c r="D292" s="21"/>
      <c r="E292" s="21"/>
    </row>
    <row r="293" spans="3:5" s="5" customFormat="1">
      <c r="C293" s="21"/>
      <c r="D293" s="21"/>
      <c r="E293" s="21"/>
    </row>
    <row r="294" spans="3:5" s="5" customFormat="1">
      <c r="C294" s="21"/>
      <c r="D294" s="21"/>
      <c r="E294" s="21"/>
    </row>
    <row r="295" spans="3:5" s="5" customFormat="1">
      <c r="C295" s="21"/>
      <c r="D295" s="21"/>
      <c r="E295" s="21"/>
    </row>
    <row r="296" spans="3:5" s="5" customFormat="1">
      <c r="C296" s="21"/>
      <c r="D296" s="21"/>
      <c r="E296" s="21"/>
    </row>
    <row r="297" spans="3:5" s="5" customFormat="1">
      <c r="C297" s="21"/>
      <c r="D297" s="21"/>
      <c r="E297" s="21"/>
    </row>
    <row r="298" spans="3:5" s="5" customFormat="1">
      <c r="C298" s="21"/>
      <c r="D298" s="21"/>
      <c r="E298" s="21"/>
    </row>
    <row r="299" spans="3:5" s="5" customFormat="1">
      <c r="C299" s="21"/>
      <c r="D299" s="21"/>
      <c r="E299" s="21"/>
    </row>
    <row r="300" spans="3:5" s="5" customFormat="1">
      <c r="C300" s="21"/>
      <c r="D300" s="21"/>
      <c r="E300" s="21"/>
    </row>
    <row r="301" spans="3:5" s="5" customFormat="1">
      <c r="C301" s="21"/>
      <c r="D301" s="21"/>
      <c r="E301" s="21"/>
    </row>
    <row r="302" spans="3:5" s="5" customFormat="1">
      <c r="C302" s="21"/>
      <c r="D302" s="21"/>
      <c r="E302" s="21"/>
    </row>
    <row r="303" spans="3:5" s="5" customFormat="1">
      <c r="C303" s="21"/>
      <c r="D303" s="21"/>
      <c r="E303" s="21"/>
    </row>
    <row r="304" spans="3:5" s="5" customFormat="1">
      <c r="C304" s="21"/>
      <c r="D304" s="21"/>
      <c r="E304" s="21"/>
    </row>
    <row r="305" spans="3:5" s="5" customFormat="1">
      <c r="C305" s="21"/>
      <c r="D305" s="21"/>
      <c r="E305" s="21"/>
    </row>
    <row r="306" spans="3:5" s="5" customFormat="1"/>
    <row r="307" spans="3:5" s="5" customFormat="1"/>
    <row r="308" spans="3:5" s="5" customFormat="1"/>
    <row r="309" spans="3:5" s="5" customFormat="1"/>
    <row r="310" spans="3:5" s="5" customFormat="1"/>
    <row r="311" spans="3:5" s="5" customFormat="1"/>
    <row r="312" spans="3:5" s="5" customFormat="1"/>
    <row r="313" spans="3:5" s="5" customFormat="1"/>
    <row r="314" spans="3:5" s="5" customFormat="1"/>
    <row r="315" spans="3:5" s="5" customFormat="1"/>
    <row r="316" spans="3:5" s="5" customFormat="1"/>
    <row r="317" spans="3:5" s="5" customFormat="1"/>
    <row r="318" spans="3:5" s="5" customFormat="1"/>
    <row r="319" spans="3:5" s="5" customFormat="1"/>
    <row r="320" spans="3:5" s="5" customFormat="1"/>
    <row r="321" s="5" customFormat="1"/>
    <row r="322" s="5" customFormat="1"/>
    <row r="323" s="5" customFormat="1"/>
    <row r="324" s="5" customFormat="1"/>
    <row r="325" s="5" customFormat="1"/>
    <row r="326" s="5" customFormat="1"/>
    <row r="327" s="5" customFormat="1"/>
    <row r="328" s="5" customFormat="1"/>
    <row r="329" s="5" customFormat="1"/>
    <row r="330" s="5" customFormat="1"/>
    <row r="331" s="5" customFormat="1"/>
    <row r="332" s="5" customFormat="1"/>
    <row r="333" s="5" customFormat="1"/>
    <row r="334" s="5" customFormat="1"/>
    <row r="335" s="5" customFormat="1"/>
    <row r="336" s="5" customFormat="1"/>
    <row r="337" s="5" customFormat="1"/>
    <row r="338" s="5" customFormat="1"/>
    <row r="339" s="5" customFormat="1"/>
    <row r="340" s="5" customFormat="1"/>
    <row r="341" s="5" customFormat="1"/>
    <row r="342" s="5" customFormat="1"/>
    <row r="343" s="5" customFormat="1"/>
    <row r="344" s="5" customFormat="1"/>
    <row r="345" s="5" customFormat="1"/>
    <row r="346" s="5" customFormat="1"/>
    <row r="347" s="5" customFormat="1"/>
    <row r="348" s="5" customFormat="1"/>
    <row r="349" s="5" customFormat="1"/>
    <row r="350" s="5" customFormat="1"/>
    <row r="351" s="5" customFormat="1"/>
    <row r="352" s="5" customFormat="1"/>
    <row r="353" spans="1:5" s="5" customFormat="1"/>
    <row r="354" spans="1:5" s="5" customFormat="1"/>
    <row r="355" spans="1:5" s="5" customFormat="1"/>
    <row r="356" spans="1:5" s="5" customFormat="1"/>
    <row r="357" spans="1:5" s="5" customFormat="1"/>
    <row r="358" spans="1:5" s="5" customFormat="1"/>
    <row r="359" spans="1:5" s="5" customFormat="1"/>
    <row r="360" spans="1:5" s="5" customFormat="1"/>
    <row r="361" spans="1:5" s="5" customFormat="1"/>
    <row r="362" spans="1:5" s="5" customFormat="1"/>
    <row r="363" spans="1:5" s="5" customFormat="1"/>
    <row r="364" spans="1:5">
      <c r="A364" s="5"/>
      <c r="B364" s="5"/>
      <c r="C364" s="5"/>
      <c r="D364" s="5"/>
      <c r="E364" s="5"/>
    </row>
    <row r="365" spans="1:5">
      <c r="A365" s="5"/>
      <c r="B365" s="5"/>
      <c r="C365" s="5"/>
      <c r="D365" s="5"/>
      <c r="E365" s="5"/>
    </row>
    <row r="366" spans="1:5">
      <c r="A366" s="5"/>
      <c r="B366" s="5"/>
      <c r="C366" s="5"/>
      <c r="D366" s="5"/>
      <c r="E366" s="5"/>
    </row>
    <row r="367" spans="1:5">
      <c r="A367" s="5"/>
      <c r="B367" s="5"/>
      <c r="C367" s="5"/>
      <c r="D367" s="5"/>
      <c r="E367" s="5"/>
    </row>
    <row r="368" spans="1:5">
      <c r="A368" s="5"/>
      <c r="B368" s="5"/>
      <c r="C368" s="5"/>
      <c r="D368" s="5"/>
      <c r="E368" s="5"/>
    </row>
    <row r="369" spans="1:5">
      <c r="A369" s="5"/>
      <c r="B369" s="5"/>
      <c r="C369" s="5"/>
      <c r="D369" s="5"/>
      <c r="E369" s="5"/>
    </row>
    <row r="370" spans="1:5">
      <c r="A370" s="5"/>
      <c r="B370" s="5"/>
      <c r="C370" s="5"/>
      <c r="D370" s="5"/>
      <c r="E370" s="5"/>
    </row>
    <row r="371" spans="1:5">
      <c r="A371" s="5"/>
      <c r="B371" s="5"/>
      <c r="C371" s="5"/>
      <c r="D371" s="5"/>
      <c r="E371" s="5"/>
    </row>
    <row r="372" spans="1:5">
      <c r="A372" s="5"/>
      <c r="B372" s="5"/>
      <c r="C372" s="5"/>
      <c r="D372" s="5"/>
      <c r="E372" s="5"/>
    </row>
    <row r="373" spans="1:5">
      <c r="A373" s="5"/>
      <c r="B373" s="5"/>
      <c r="C373" s="5"/>
      <c r="D373" s="5"/>
      <c r="E373" s="5"/>
    </row>
    <row r="374" spans="1:5">
      <c r="A374" s="5"/>
      <c r="B374" s="5"/>
      <c r="C374" s="5"/>
      <c r="D374" s="5"/>
      <c r="E374" s="5"/>
    </row>
    <row r="375" spans="1:5">
      <c r="A375" s="5"/>
      <c r="B375" s="5"/>
      <c r="C375" s="5"/>
      <c r="D375" s="5"/>
      <c r="E375" s="5"/>
    </row>
    <row r="376" spans="1:5">
      <c r="A376" s="5"/>
      <c r="B376" s="5"/>
      <c r="C376" s="5"/>
      <c r="D376" s="5"/>
      <c r="E376" s="5"/>
    </row>
    <row r="377" spans="1:5">
      <c r="A377" s="5"/>
      <c r="B377" s="5"/>
      <c r="C377" s="5"/>
      <c r="D377" s="5"/>
      <c r="E377" s="5"/>
    </row>
    <row r="378" spans="1:5">
      <c r="A378" s="5"/>
      <c r="B378" s="5"/>
      <c r="C378" s="5"/>
      <c r="D378" s="5"/>
      <c r="E378" s="5"/>
    </row>
    <row r="379" spans="1:5">
      <c r="A379" s="5"/>
      <c r="B379" s="5"/>
      <c r="C379" s="5"/>
      <c r="D379" s="5"/>
      <c r="E379" s="5"/>
    </row>
    <row r="380" spans="1:5">
      <c r="A380" s="5"/>
      <c r="B380" s="5"/>
      <c r="C380" s="5"/>
      <c r="D380" s="5"/>
      <c r="E380" s="5"/>
    </row>
    <row r="381" spans="1:5">
      <c r="A381" s="5"/>
      <c r="B381" s="5"/>
      <c r="C381" s="5"/>
      <c r="D381" s="5"/>
      <c r="E381" s="5"/>
    </row>
    <row r="382" spans="1:5">
      <c r="A382" s="5"/>
      <c r="B382" s="5"/>
      <c r="C382" s="5"/>
      <c r="D382" s="5"/>
      <c r="E382" s="5"/>
    </row>
    <row r="383" spans="1:5">
      <c r="A383" s="5"/>
      <c r="B383" s="5"/>
      <c r="C383" s="5"/>
      <c r="D383" s="5"/>
      <c r="E383" s="5"/>
    </row>
    <row r="384" spans="1:5">
      <c r="A384" s="5"/>
      <c r="B384" s="5"/>
      <c r="C384" s="5"/>
      <c r="D384" s="5"/>
      <c r="E384" s="5"/>
    </row>
    <row r="385" spans="1:5">
      <c r="A385" s="5"/>
      <c r="B385" s="5"/>
      <c r="C385" s="5"/>
      <c r="D385" s="5"/>
      <c r="E385" s="5"/>
    </row>
    <row r="386" spans="1:5">
      <c r="A386" s="5"/>
      <c r="B386" s="5"/>
      <c r="C386" s="5"/>
      <c r="D386" s="5"/>
      <c r="E386" s="5"/>
    </row>
    <row r="387" spans="1:5">
      <c r="A387" s="5"/>
      <c r="B387" s="5"/>
      <c r="C387" s="5"/>
      <c r="D387" s="5"/>
      <c r="E387" s="5"/>
    </row>
  </sheetData>
  <mergeCells count="3">
    <mergeCell ref="A5:E5"/>
    <mergeCell ref="C3:E3"/>
    <mergeCell ref="C4:E4"/>
  </mergeCells>
  <pageMargins left="0.70866141732283472" right="0.59055118110236227" top="0.74803149606299213" bottom="0.78740157480314965" header="0.31496062992125984" footer="0.78740157480314965"/>
  <pageSetup paperSize="9" scale="80" firstPageNumber="57" fitToHeight="27" orientation="landscape" r:id="rId1"/>
  <headerFooter scaleWithDoc="0"/>
  <rowBreaks count="2" manualBreakCount="2">
    <brk id="149" max="4" man="1"/>
    <brk id="206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2025-2027</vt:lpstr>
      <vt:lpstr>'2025-2027'!Заголовки_для_печати</vt:lpstr>
      <vt:lpstr>'2025-2027'!Область_печати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Кручинская О.Н.</dc:creator>
  <cp:lastModifiedBy>Пользователь Windows</cp:lastModifiedBy>
  <cp:lastPrinted>2025-10-28T02:10:35Z</cp:lastPrinted>
  <dcterms:created xsi:type="dcterms:W3CDTF">2017-11-10T04:43:32Z</dcterms:created>
  <dcterms:modified xsi:type="dcterms:W3CDTF">2025-10-28T02:11:53Z</dcterms:modified>
</cp:coreProperties>
</file>